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4395" firstSheet="1" activeTab="1"/>
  </bookViews>
  <sheets>
    <sheet name="Sheet1" sheetId="1" state="hidden" r:id="rId1"/>
    <sheet name="Order Form" sheetId="2" r:id="rId2"/>
  </sheets>
  <definedNames>
    <definedName name="_xlnm.Print_Area" localSheetId="1">'Order Form'!$A$1:$L$194</definedName>
  </definedNames>
  <calcPr fullCalcOnLoad="1"/>
</workbook>
</file>

<file path=xl/sharedStrings.xml><?xml version="1.0" encoding="utf-8"?>
<sst xmlns="http://schemas.openxmlformats.org/spreadsheetml/2006/main" count="453" uniqueCount="202">
  <si>
    <t>69 JOO CHIAT PLACE</t>
  </si>
  <si>
    <t>SINGAPORE 427787</t>
  </si>
  <si>
    <t>www.chipguanheng.com</t>
  </si>
  <si>
    <t>Contact Details</t>
  </si>
  <si>
    <t xml:space="preserve">Contact Number: </t>
  </si>
  <si>
    <t xml:space="preserve">Email Address: </t>
  </si>
  <si>
    <t>Order Details</t>
  </si>
  <si>
    <t xml:space="preserve">Delivery Address: </t>
  </si>
  <si>
    <t>S /N</t>
  </si>
  <si>
    <t>Item Description</t>
  </si>
  <si>
    <t>Gotcha</t>
  </si>
  <si>
    <t>Fruito</t>
  </si>
  <si>
    <t>Cravio</t>
  </si>
  <si>
    <t xml:space="preserve">Neapolitan Cup </t>
  </si>
  <si>
    <t xml:space="preserve">Mag-A-Cone </t>
  </si>
  <si>
    <t>Vanilla</t>
  </si>
  <si>
    <t>Chocolate</t>
  </si>
  <si>
    <t>Strawberry</t>
  </si>
  <si>
    <t>Jolly</t>
  </si>
  <si>
    <t xml:space="preserve">1.5 Litre Tub </t>
  </si>
  <si>
    <t>Durian</t>
  </si>
  <si>
    <t>Chocolate Chip</t>
  </si>
  <si>
    <t>Raspberry Ripple</t>
  </si>
  <si>
    <t>Blueberry Ripple</t>
  </si>
  <si>
    <t xml:space="preserve">Chocolate Chip </t>
  </si>
  <si>
    <t>Mango</t>
  </si>
  <si>
    <t xml:space="preserve">Sweet Corn </t>
  </si>
  <si>
    <t>Red Bean</t>
  </si>
  <si>
    <t>Peppermint Chip</t>
  </si>
  <si>
    <t>Magnolia</t>
  </si>
  <si>
    <t>Coconut</t>
  </si>
  <si>
    <t>Net Content</t>
  </si>
  <si>
    <t xml:space="preserve">Total </t>
  </si>
  <si>
    <t>1.5 L</t>
  </si>
  <si>
    <t>1 L</t>
  </si>
  <si>
    <t>70 ml</t>
  </si>
  <si>
    <t>Loaf</t>
  </si>
  <si>
    <t>Pack</t>
  </si>
  <si>
    <t>Box</t>
  </si>
  <si>
    <t>Tube</t>
  </si>
  <si>
    <t>Grand Total</t>
  </si>
  <si>
    <t>60 ml</t>
  </si>
  <si>
    <t>80 ml</t>
  </si>
  <si>
    <t>145 ml</t>
  </si>
  <si>
    <t>125 ml</t>
  </si>
  <si>
    <t>Terms and Conditions</t>
  </si>
  <si>
    <t>Please place the order 2 working days in advance before delivery or self-collection</t>
  </si>
  <si>
    <t xml:space="preserve">Postal Code: </t>
  </si>
  <si>
    <t>Delivery Charge</t>
  </si>
  <si>
    <t>Subtotal</t>
  </si>
  <si>
    <r>
      <t>Wafer Biscuit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(500g)</t>
    </r>
    <r>
      <rPr>
        <i/>
        <sz val="10"/>
        <color indexed="8"/>
        <rFont val="Calibri"/>
        <family val="2"/>
      </rPr>
      <t xml:space="preserve"> Approx 260 pcs</t>
    </r>
  </si>
  <si>
    <r>
      <t>Ice Cream Cone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(12 pcs)</t>
    </r>
  </si>
  <si>
    <t xml:space="preserve">Name: </t>
  </si>
  <si>
    <t>Date of Delivery:</t>
  </si>
  <si>
    <t>King's</t>
  </si>
  <si>
    <t>Qty Per Ctn</t>
  </si>
  <si>
    <t>-</t>
  </si>
  <si>
    <t>Melona</t>
  </si>
  <si>
    <t>Melon</t>
  </si>
  <si>
    <t>150 ml</t>
  </si>
  <si>
    <t>Qty (Ctn)</t>
  </si>
  <si>
    <t>Unit Price w/ GST</t>
  </si>
  <si>
    <t>Total Qty</t>
  </si>
  <si>
    <t>Ice Cream Qty (Cups, Sticks and Cones)</t>
  </si>
  <si>
    <t>Yam</t>
  </si>
  <si>
    <t xml:space="preserve">Salutation: </t>
  </si>
  <si>
    <t>Mr. / Ms. / Mdm.</t>
  </si>
  <si>
    <t>Cash / Cheque / Vendors@gov E-invoice</t>
  </si>
  <si>
    <t>Neapolitan</t>
  </si>
  <si>
    <t>Email: order@chipguanheng.com</t>
  </si>
  <si>
    <t>Samanco</t>
  </si>
  <si>
    <t>Binggrae</t>
  </si>
  <si>
    <t>6 Litre Tub</t>
  </si>
  <si>
    <t>Chocolate Mint Chip</t>
  </si>
  <si>
    <t>Cookies and Cream</t>
  </si>
  <si>
    <t>Tutti Fruiti</t>
  </si>
  <si>
    <t>6 L</t>
  </si>
  <si>
    <t>Red Bean with Vanilla</t>
  </si>
  <si>
    <t>180 ml</t>
  </si>
  <si>
    <t xml:space="preserve">Cookies and Cream   </t>
  </si>
  <si>
    <t xml:space="preserve">Red Velvet with Cream Cheese </t>
  </si>
  <si>
    <t>Tropical Sling</t>
  </si>
  <si>
    <r>
      <t>Mode of Payment:</t>
    </r>
    <r>
      <rPr>
        <sz val="11"/>
        <color indexed="8"/>
        <rFont val="Calibri"/>
        <family val="2"/>
      </rPr>
      <t xml:space="preserve">  </t>
    </r>
  </si>
  <si>
    <r>
      <rPr>
        <b/>
        <sz val="12"/>
        <color indexed="8"/>
        <rFont val="Calibri"/>
        <family val="2"/>
      </rPr>
      <t>Ice Cream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(300 pcs)</t>
    </r>
  </si>
  <si>
    <t xml:space="preserve">Sundae Cup </t>
  </si>
  <si>
    <t>Jelly Cool</t>
  </si>
  <si>
    <t>48 ml</t>
  </si>
  <si>
    <t>Astronaut</t>
  </si>
  <si>
    <t>40 ml</t>
  </si>
  <si>
    <t>Green Tea</t>
  </si>
  <si>
    <t>Banana</t>
  </si>
  <si>
    <t xml:space="preserve">Green Tea with Red Bean </t>
  </si>
  <si>
    <t xml:space="preserve">Strawberry  </t>
  </si>
  <si>
    <t>Pangtoa</t>
  </si>
  <si>
    <t>Magnolia Wafer</t>
  </si>
  <si>
    <t>Wafer Chocolate</t>
  </si>
  <si>
    <t>62 ml</t>
  </si>
  <si>
    <t>Wafer Durian</t>
  </si>
  <si>
    <t>Signature Coconut</t>
  </si>
  <si>
    <t>Gold Mao Shan Wang</t>
  </si>
  <si>
    <t>115 ml</t>
  </si>
  <si>
    <t>Ctn</t>
  </si>
  <si>
    <r>
      <rPr>
        <b/>
        <sz val="12"/>
        <color indexed="8"/>
        <rFont val="Calibri"/>
        <family val="2"/>
      </rPr>
      <t>Waffle Cone - Type A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(140 pcs)</t>
    </r>
  </si>
  <si>
    <r>
      <rPr>
        <b/>
        <sz val="12"/>
        <color indexed="8"/>
        <rFont val="Calibri"/>
        <family val="2"/>
      </rPr>
      <t>Waffle Cone - Big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(120 pcs)</t>
    </r>
  </si>
  <si>
    <t>Cones / Wafers / Bread</t>
  </si>
  <si>
    <r>
      <t>Ice Cream Cone Sleeve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(1000 pcs)</t>
    </r>
  </si>
  <si>
    <t>Ice Cream Cups / Spoons / Foam Box / Dry Ice</t>
  </si>
  <si>
    <t>Pc</t>
  </si>
  <si>
    <r>
      <t>Dry Ice</t>
    </r>
    <r>
      <rPr>
        <sz val="11"/>
        <color indexed="8"/>
        <rFont val="Calibri"/>
        <family val="2"/>
      </rPr>
      <t xml:space="preserve"> ($2.50 Per Kg) </t>
    </r>
    <r>
      <rPr>
        <i/>
        <sz val="11"/>
        <color indexed="8"/>
        <rFont val="Calibri"/>
        <family val="2"/>
      </rPr>
      <t>(Min. 3kg)</t>
    </r>
  </si>
  <si>
    <t>Freezer rental available at an additional fee of $120 nett for orders below $500.</t>
  </si>
  <si>
    <t>For Sunday freezer installation / withdrawal, an additional $60 per trip will be chargeable.</t>
  </si>
  <si>
    <t>Deliveries only available from Mondays to Saturdays, excluding Public Holidays.</t>
  </si>
  <si>
    <t>For freezer withdrawal out of office hours, kindly contact our sales team. Additional surcharges apply.</t>
  </si>
  <si>
    <t>Free rental of display freezer for orders above $500 is available upon request.</t>
  </si>
  <si>
    <t>For urgent deliveries on Sundays and Public Holidays, kindly contact our sales team. Additional surcharges apply.</t>
  </si>
  <si>
    <t>Tel: 6440 8084 / 6440 8075</t>
  </si>
  <si>
    <t>Fax: 6344 9225</t>
  </si>
  <si>
    <t xml:space="preserve">Company / Group / School: </t>
  </si>
  <si>
    <t xml:space="preserve">Preferred Delivery Time: </t>
  </si>
  <si>
    <t>65 ml</t>
  </si>
  <si>
    <r>
      <t>Foam Box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(49cm x 36 cm x 37 cm)</t>
    </r>
  </si>
  <si>
    <r>
      <t>Choc O' Chip</t>
    </r>
    <r>
      <rPr>
        <i/>
        <sz val="12"/>
        <color indexed="8"/>
        <rFont val="Calibri"/>
        <family val="2"/>
      </rPr>
      <t xml:space="preserve"> (Double Choc Chip)</t>
    </r>
  </si>
  <si>
    <r>
      <t>2.5 oz Paper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(2000 pcs)</t>
    </r>
  </si>
  <si>
    <r>
      <t>7 oz Plastic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(50 pcs)</t>
    </r>
  </si>
  <si>
    <r>
      <t>6.5 oz Plastic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(50 pcs)</t>
    </r>
  </si>
  <si>
    <r>
      <t>3.5 oz Paper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(1680 pcs)</t>
    </r>
  </si>
  <si>
    <r>
      <t>3.5 oz Cover w/ Spoon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(1000 pcs)</t>
    </r>
  </si>
  <si>
    <r>
      <t>5 oz Paper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(1280 pcs)</t>
    </r>
  </si>
  <si>
    <r>
      <t>5" Plastic Spoon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(50 pcs)</t>
    </r>
  </si>
  <si>
    <t>Signature Thai Mango</t>
  </si>
  <si>
    <t>Wafer Blueberry Ripple</t>
  </si>
  <si>
    <t>Wafer Mango</t>
  </si>
  <si>
    <t>Wafer Yam</t>
  </si>
  <si>
    <r>
      <t>6.5 oz Plastic Cup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(2000 pcs)</t>
    </r>
  </si>
  <si>
    <r>
      <t>5" Plastic Spoon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(1000 pcs)</t>
    </r>
  </si>
  <si>
    <t>For Saturday freezer withdrawal after 3pm, an additional $30 will be chargeable.</t>
  </si>
  <si>
    <t>Minimum order of 8 cartons for delivery for cones / cups / wafers purchases (May mix and match).</t>
  </si>
  <si>
    <t>Tripolitan</t>
  </si>
  <si>
    <t>100 ml</t>
  </si>
  <si>
    <r>
      <rPr>
        <b/>
        <sz val="12"/>
        <color indexed="8"/>
        <rFont val="Calibri"/>
        <family val="2"/>
      </rPr>
      <t>Wafer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(300 pcs)</t>
    </r>
  </si>
  <si>
    <r>
      <rPr>
        <b/>
        <sz val="12"/>
        <color indexed="8"/>
        <rFont val="Calibri"/>
        <family val="2"/>
      </rPr>
      <t>Twin Headed Wafer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(250 pcs)</t>
    </r>
  </si>
  <si>
    <r>
      <t>Rainbow Bread</t>
    </r>
    <r>
      <rPr>
        <sz val="11"/>
        <color theme="1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Approx 12 pcs</t>
    </r>
  </si>
  <si>
    <r>
      <t>3" Ice Cream Spoon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(100 pcs)</t>
    </r>
  </si>
  <si>
    <t>Non Stick Ice Cream Scoop</t>
  </si>
  <si>
    <r>
      <t>3" Ice Cream Spoon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(1000 pcs)</t>
    </r>
  </si>
  <si>
    <r>
      <rPr>
        <b/>
        <sz val="12"/>
        <color indexed="8"/>
        <rFont val="Calibri"/>
        <family val="2"/>
      </rPr>
      <t>Mini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(720 pcs)</t>
    </r>
  </si>
  <si>
    <t>DIONE</t>
  </si>
  <si>
    <t>Vanilla Salted Caramel Stick</t>
  </si>
  <si>
    <t>Vanilla Macchiato Stick</t>
  </si>
  <si>
    <t>Chocolate Crema Di Ncciole Stick</t>
  </si>
  <si>
    <t>Chocolate Crema Di Ncciole Pint</t>
  </si>
  <si>
    <t>Vanilla Salted Caramel Pint</t>
  </si>
  <si>
    <t>Vanilla Macchiato Pint</t>
  </si>
  <si>
    <t>85 ml</t>
  </si>
  <si>
    <t>500 ml</t>
  </si>
  <si>
    <t>King's Potong</t>
  </si>
  <si>
    <r>
      <rPr>
        <b/>
        <sz val="12"/>
        <color indexed="8"/>
        <rFont val="Calibri"/>
        <family val="2"/>
      </rPr>
      <t>Waffle Fan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(600 pcs)</t>
    </r>
  </si>
  <si>
    <r>
      <rPr>
        <b/>
        <sz val="12"/>
        <color indexed="8"/>
        <rFont val="Calibri"/>
        <family val="2"/>
      </rPr>
      <t>Waffle Bowl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(80 pcs)</t>
    </r>
  </si>
  <si>
    <r>
      <t>2.5 oz Cover w/ Spoon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(1920 pcs)</t>
    </r>
  </si>
  <si>
    <r>
      <t>Ice Cream Cone Sleeve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(6000 pcs)</t>
    </r>
  </si>
  <si>
    <r>
      <t>Waffle Cone Sleeve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(1000 pcs)</t>
    </r>
  </si>
  <si>
    <r>
      <t>Waffle Cone Sleeve</t>
    </r>
    <r>
      <rPr>
        <sz val="11"/>
        <color theme="1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(4000 pcs)</t>
    </r>
  </si>
  <si>
    <t>Vanilla Triple Berry Cup</t>
  </si>
  <si>
    <t>Mango Cranberry Cup</t>
  </si>
  <si>
    <t>Hard Cheese Cranberry Cup</t>
  </si>
  <si>
    <t>Grand Stick Chocolate</t>
  </si>
  <si>
    <t>Grand Stick Vanilla</t>
  </si>
  <si>
    <t>Grand Stick Mint</t>
  </si>
  <si>
    <t>Spinner Chocolate</t>
  </si>
  <si>
    <t>Spinner Vanilla</t>
  </si>
  <si>
    <t>Spinner Neapolitan</t>
  </si>
  <si>
    <r>
      <rPr>
        <b/>
        <sz val="12"/>
        <color indexed="8"/>
        <rFont val="Calibri"/>
        <family val="2"/>
      </rPr>
      <t>Waffle Cone - D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(200 pcs)</t>
    </r>
  </si>
  <si>
    <r>
      <rPr>
        <b/>
        <sz val="12"/>
        <color indexed="8"/>
        <rFont val="Calibri"/>
        <family val="2"/>
      </rPr>
      <t>Charcoal Sugar Cone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(300 pcs)</t>
    </r>
  </si>
  <si>
    <r>
      <rPr>
        <b/>
        <sz val="12"/>
        <color indexed="8"/>
        <rFont val="Calibri"/>
        <family val="2"/>
      </rPr>
      <t>Charcoal Waffle Cone - D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(200 pcs)</t>
    </r>
  </si>
  <si>
    <r>
      <rPr>
        <b/>
        <sz val="12"/>
        <color indexed="8"/>
        <rFont val="Calibri"/>
        <family val="2"/>
      </rPr>
      <t>Waffle Plate</t>
    </r>
    <r>
      <rPr>
        <b/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>(80 pcs)</t>
    </r>
  </si>
  <si>
    <t>Pulut Hitam</t>
  </si>
  <si>
    <t xml:space="preserve">Strawberry </t>
  </si>
  <si>
    <t>Freezer Rental:</t>
  </si>
  <si>
    <t>Y / N</t>
  </si>
  <si>
    <t>Freezer Return Date:</t>
  </si>
  <si>
    <r>
      <t>Wafer Biscuit</t>
    </r>
    <r>
      <rPr>
        <sz val="11"/>
        <color theme="1"/>
        <rFont val="Calibri"/>
        <family val="2"/>
      </rPr>
      <t xml:space="preserve"> (140g)</t>
    </r>
    <r>
      <rPr>
        <i/>
        <sz val="10"/>
        <color indexed="8"/>
        <rFont val="Calibri"/>
        <family val="2"/>
      </rPr>
      <t xml:space="preserve"> Approx 70 pcs</t>
    </r>
  </si>
  <si>
    <r>
      <t>Wafer Biscuit</t>
    </r>
    <r>
      <rPr>
        <sz val="11"/>
        <color theme="1"/>
        <rFont val="Calibri"/>
        <family val="2"/>
      </rPr>
      <t xml:space="preserve"> (20 packs of 500g ea)</t>
    </r>
  </si>
  <si>
    <t>Magnolia Cup Chocolate</t>
  </si>
  <si>
    <t>Magnolia Cup Vanilla</t>
  </si>
  <si>
    <t>Magnolia Cup Chocolate Chip</t>
  </si>
  <si>
    <t>Minimum order of $80.00, subjected to a delivery charge depending on delivery location. Free delivery for orders above $150.</t>
  </si>
  <si>
    <t>Prices indicated are inclusive of prevailing GST charges. No minimum order required for self-collection orders.</t>
  </si>
  <si>
    <t>Magnolia Cup Strawberry / Lime</t>
  </si>
  <si>
    <t>Chocolate Crema Di Ncciole Cup</t>
  </si>
  <si>
    <t>Classic Brass Ice Cream Bell</t>
  </si>
  <si>
    <t>Magnolia Cup Strawberry</t>
  </si>
  <si>
    <t xml:space="preserve">Cookies and Cream </t>
  </si>
  <si>
    <t xml:space="preserve">Hawker Pack 1 Litre Ice Cream </t>
  </si>
  <si>
    <t>Taro</t>
  </si>
  <si>
    <r>
      <t xml:space="preserve">1 Pint Kraft Paper Cover </t>
    </r>
    <r>
      <rPr>
        <i/>
        <sz val="11"/>
        <color indexed="8"/>
        <rFont val="Calibri"/>
        <family val="2"/>
      </rPr>
      <t>(500 pcs)</t>
    </r>
  </si>
  <si>
    <r>
      <t xml:space="preserve">1 Pint Kraft Paper Tub </t>
    </r>
    <r>
      <rPr>
        <i/>
        <sz val="11"/>
        <color indexed="8"/>
        <rFont val="Calibri"/>
        <family val="2"/>
      </rPr>
      <t>(500 pcs)</t>
    </r>
  </si>
  <si>
    <r>
      <t xml:space="preserve">1 Pint White Paper Tub </t>
    </r>
    <r>
      <rPr>
        <i/>
        <sz val="11"/>
        <color indexed="8"/>
        <rFont val="Calibri"/>
        <family val="2"/>
      </rPr>
      <t>(720 pcs)</t>
    </r>
  </si>
  <si>
    <r>
      <t xml:space="preserve">1 Pint White Plastic Cover </t>
    </r>
    <r>
      <rPr>
        <i/>
        <sz val="11"/>
        <color indexed="8"/>
        <rFont val="Calibri"/>
        <family val="2"/>
      </rPr>
      <t>(360 pcs)</t>
    </r>
  </si>
  <si>
    <r>
      <t xml:space="preserve">1 Pint White Paper Cover </t>
    </r>
    <r>
      <rPr>
        <i/>
        <sz val="11"/>
        <color indexed="8"/>
        <rFont val="Calibri"/>
        <family val="2"/>
      </rPr>
      <t>(500 pcs)</t>
    </r>
  </si>
  <si>
    <t>TRUEDAN</t>
  </si>
  <si>
    <t>Brown Sugar Bubble Tea Ice Cream</t>
  </si>
  <si>
    <t>150 g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</si>
</sst>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0000_);_(&quot;$&quot;* \(#,##0.00000\);_(&quot;$&quot;* &quot;-&quot;??_);_(@_)"/>
    <numFmt numFmtId="177" formatCode="_(&quot;$&quot;* #,##0.0000_);_(&quot;$&quot;* \(#,##0.0000\);_(&quot;$&quot;* &quot;-&quot;??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809]dddd\,\ d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b/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54" fillId="0" borderId="0" xfId="0" applyFont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4" fillId="0" borderId="0" xfId="0" applyFont="1" applyAlignment="1" applyProtection="1">
      <alignment horizontal="center" vertical="center"/>
      <protection locked="0"/>
    </xf>
    <xf numFmtId="0" fontId="53" fillId="0" borderId="0" xfId="0" applyFont="1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 shrinkToFi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44" applyNumberFormat="1" applyFont="1" applyBorder="1" applyAlignment="1">
      <alignment horizontal="center" vertical="center"/>
    </xf>
    <xf numFmtId="170" fontId="0" fillId="0" borderId="15" xfId="44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170" fontId="0" fillId="0" borderId="17" xfId="0" applyNumberFormat="1" applyFont="1" applyBorder="1" applyAlignment="1">
      <alignment vertical="center"/>
    </xf>
    <xf numFmtId="170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44" applyNumberFormat="1" applyFont="1" applyBorder="1" applyAlignment="1">
      <alignment horizontal="center" vertical="center"/>
    </xf>
    <xf numFmtId="170" fontId="0" fillId="0" borderId="19" xfId="44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44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44" applyNumberFormat="1" applyFont="1" applyBorder="1" applyAlignment="1">
      <alignment horizontal="center" vertical="center"/>
    </xf>
    <xf numFmtId="170" fontId="0" fillId="0" borderId="22" xfId="44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/>
    </xf>
    <xf numFmtId="170" fontId="0" fillId="0" borderId="24" xfId="0" applyNumberFormat="1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/>
    </xf>
    <xf numFmtId="170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0" fontId="0" fillId="0" borderId="20" xfId="44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170" fontId="0" fillId="0" borderId="28" xfId="0" applyNumberFormat="1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17" xfId="0" applyNumberFormat="1" applyFont="1" applyBorder="1" applyAlignment="1">
      <alignment vertical="center"/>
    </xf>
    <xf numFmtId="170" fontId="49" fillId="0" borderId="25" xfId="0" applyNumberFormat="1" applyFont="1" applyBorder="1" applyAlignment="1">
      <alignment vertical="center"/>
    </xf>
    <xf numFmtId="0" fontId="49" fillId="0" borderId="0" xfId="0" applyFont="1" applyBorder="1" applyAlignment="1">
      <alignment horizontal="center"/>
    </xf>
    <xf numFmtId="170" fontId="49" fillId="0" borderId="0" xfId="0" applyNumberFormat="1" applyFont="1" applyBorder="1" applyAlignment="1">
      <alignment vertical="center"/>
    </xf>
    <xf numFmtId="0" fontId="55" fillId="0" borderId="0" xfId="0" applyFont="1" applyAlignment="1">
      <alignment/>
    </xf>
    <xf numFmtId="0" fontId="0" fillId="0" borderId="0" xfId="0" applyFont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0" xfId="0" applyFont="1" applyFill="1" applyBorder="1" applyAlignment="1" applyProtection="1">
      <alignment/>
      <protection hidden="1"/>
    </xf>
    <xf numFmtId="0" fontId="0" fillId="0" borderId="30" xfId="0" applyFont="1" applyBorder="1" applyAlignment="1">
      <alignment horizontal="center" vertical="center"/>
    </xf>
    <xf numFmtId="0" fontId="0" fillId="0" borderId="30" xfId="44" applyNumberFormat="1" applyFont="1" applyBorder="1" applyAlignment="1">
      <alignment horizontal="center" vertical="center"/>
    </xf>
    <xf numFmtId="170" fontId="0" fillId="0" borderId="30" xfId="44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170" fontId="0" fillId="0" borderId="31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 applyProtection="1">
      <alignment vertical="center"/>
      <protection/>
    </xf>
    <xf numFmtId="0" fontId="54" fillId="0" borderId="0" xfId="0" applyNumberFormat="1" applyFont="1" applyAlignment="1" applyProtection="1">
      <alignment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2" xfId="44" applyNumberFormat="1" applyFont="1" applyBorder="1" applyAlignment="1">
      <alignment horizontal="center" vertical="center"/>
    </xf>
    <xf numFmtId="170" fontId="0" fillId="0" borderId="32" xfId="44" applyFont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/>
    </xf>
    <xf numFmtId="170" fontId="0" fillId="0" borderId="34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53" fillId="0" borderId="0" xfId="0" applyFont="1" applyAlignment="1" applyProtection="1">
      <alignment vertical="center"/>
      <protection locked="0"/>
    </xf>
    <xf numFmtId="0" fontId="54" fillId="0" borderId="16" xfId="0" applyFont="1" applyBorder="1" applyAlignment="1">
      <alignment horizontal="left" vertical="center"/>
    </xf>
    <xf numFmtId="0" fontId="54" fillId="0" borderId="36" xfId="0" applyFont="1" applyBorder="1" applyAlignment="1">
      <alignment horizontal="left" vertical="center"/>
    </xf>
    <xf numFmtId="0" fontId="54" fillId="0" borderId="37" xfId="0" applyFont="1" applyBorder="1" applyAlignment="1">
      <alignment horizontal="left" vertical="center"/>
    </xf>
    <xf numFmtId="0" fontId="53" fillId="0" borderId="23" xfId="0" applyFont="1" applyBorder="1" applyAlignment="1">
      <alignment vertical="center"/>
    </xf>
    <xf numFmtId="0" fontId="53" fillId="0" borderId="38" xfId="0" applyFont="1" applyBorder="1" applyAlignment="1">
      <alignment vertical="center"/>
    </xf>
    <xf numFmtId="0" fontId="53" fillId="0" borderId="39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36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53" fillId="0" borderId="40" xfId="0" applyFont="1" applyBorder="1" applyAlignment="1">
      <alignment vertical="center"/>
    </xf>
    <xf numFmtId="0" fontId="53" fillId="0" borderId="41" xfId="0" applyFont="1" applyBorder="1" applyAlignment="1">
      <alignment vertical="center"/>
    </xf>
    <xf numFmtId="0" fontId="53" fillId="0" borderId="42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54" fillId="0" borderId="37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9" fillId="0" borderId="36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left" vertical="center"/>
    </xf>
    <xf numFmtId="0" fontId="53" fillId="0" borderId="0" xfId="0" applyFont="1" applyAlignment="1" applyProtection="1">
      <alignment horizontal="left" vertical="center"/>
      <protection locked="0"/>
    </xf>
    <xf numFmtId="0" fontId="53" fillId="0" borderId="26" xfId="0" applyFont="1" applyBorder="1" applyAlignment="1">
      <alignment vertical="center"/>
    </xf>
    <xf numFmtId="0" fontId="53" fillId="0" borderId="43" xfId="0" applyFont="1" applyBorder="1" applyAlignment="1">
      <alignment vertical="center"/>
    </xf>
    <xf numFmtId="0" fontId="53" fillId="0" borderId="4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2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4" fillId="0" borderId="20" xfId="0" applyFont="1" applyBorder="1" applyAlignment="1">
      <alignment vertical="center"/>
    </xf>
    <xf numFmtId="0" fontId="0" fillId="0" borderId="4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54" fillId="0" borderId="30" xfId="0" applyFont="1" applyBorder="1" applyAlignment="1">
      <alignment vertical="center"/>
    </xf>
    <xf numFmtId="0" fontId="53" fillId="0" borderId="49" xfId="0" applyFont="1" applyBorder="1" applyAlignment="1">
      <alignment vertical="center"/>
    </xf>
    <xf numFmtId="0" fontId="53" fillId="0" borderId="50" xfId="0" applyFont="1" applyBorder="1" applyAlignment="1">
      <alignment vertical="center"/>
    </xf>
    <xf numFmtId="0" fontId="53" fillId="0" borderId="51" xfId="0" applyFont="1" applyBorder="1" applyAlignment="1">
      <alignment vertical="center"/>
    </xf>
    <xf numFmtId="0" fontId="53" fillId="0" borderId="52" xfId="0" applyFont="1" applyBorder="1" applyAlignment="1">
      <alignment vertical="center"/>
    </xf>
    <xf numFmtId="0" fontId="52" fillId="0" borderId="0" xfId="0" applyFont="1" applyBorder="1" applyAlignment="1">
      <alignment horizontal="right"/>
    </xf>
    <xf numFmtId="0" fontId="53" fillId="0" borderId="53" xfId="0" applyFont="1" applyBorder="1" applyAlignment="1">
      <alignment vertical="center"/>
    </xf>
    <xf numFmtId="0" fontId="53" fillId="0" borderId="54" xfId="0" applyFont="1" applyBorder="1" applyAlignment="1">
      <alignment vertical="center"/>
    </xf>
    <xf numFmtId="0" fontId="53" fillId="0" borderId="55" xfId="0" applyFont="1" applyBorder="1" applyAlignment="1">
      <alignment vertical="center"/>
    </xf>
    <xf numFmtId="0" fontId="52" fillId="0" borderId="45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0" fontId="53" fillId="0" borderId="56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3" fillId="0" borderId="57" xfId="0" applyFont="1" applyBorder="1" applyAlignment="1">
      <alignment vertical="center"/>
    </xf>
    <xf numFmtId="0" fontId="54" fillId="0" borderId="40" xfId="0" applyFont="1" applyBorder="1" applyAlignment="1">
      <alignment vertical="center"/>
    </xf>
    <xf numFmtId="0" fontId="54" fillId="0" borderId="41" xfId="0" applyFont="1" applyBorder="1" applyAlignment="1">
      <alignment vertical="center"/>
    </xf>
    <xf numFmtId="0" fontId="54" fillId="0" borderId="42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38" xfId="0" applyFont="1" applyBorder="1" applyAlignment="1">
      <alignment vertical="center"/>
    </xf>
    <xf numFmtId="0" fontId="54" fillId="0" borderId="39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4" fillId="0" borderId="43" xfId="0" applyFont="1" applyBorder="1" applyAlignment="1">
      <alignment vertical="center"/>
    </xf>
    <xf numFmtId="0" fontId="54" fillId="0" borderId="44" xfId="0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54" fillId="0" borderId="58" xfId="0" applyFont="1" applyBorder="1" applyAlignment="1">
      <alignment vertical="center"/>
    </xf>
    <xf numFmtId="0" fontId="54" fillId="0" borderId="59" xfId="0" applyFont="1" applyBorder="1" applyAlignment="1">
      <alignment vertical="center"/>
    </xf>
    <xf numFmtId="15" fontId="54" fillId="0" borderId="0" xfId="0" applyNumberFormat="1" applyFont="1" applyAlignment="1" applyProtection="1">
      <alignment horizontal="left" vertical="center"/>
      <protection locked="0"/>
    </xf>
    <xf numFmtId="0" fontId="54" fillId="0" borderId="0" xfId="0" applyNumberFormat="1" applyFont="1" applyAlignment="1" applyProtection="1">
      <alignment horizontal="left" vertical="center"/>
      <protection locked="0"/>
    </xf>
    <xf numFmtId="0" fontId="54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5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/>
    </xf>
    <xf numFmtId="0" fontId="53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54" fillId="0" borderId="0" xfId="0" applyFont="1" applyAlignment="1" applyProtection="1">
      <alignment horizontal="left" vertical="top" wrapText="1"/>
      <protection locked="0"/>
    </xf>
    <xf numFmtId="0" fontId="57" fillId="0" borderId="0" xfId="0" applyFont="1" applyAlignment="1">
      <alignment/>
    </xf>
    <xf numFmtId="0" fontId="6" fillId="0" borderId="0" xfId="53" applyFont="1" applyAlignment="1" applyProtection="1">
      <alignment horizontal="right"/>
      <protection/>
    </xf>
    <xf numFmtId="0" fontId="49" fillId="0" borderId="60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46" xfId="0" applyFont="1" applyFill="1" applyBorder="1" applyAlignment="1">
      <alignment horizontal="center" vertical="center"/>
    </xf>
    <xf numFmtId="0" fontId="49" fillId="33" borderId="6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38100</xdr:rowOff>
    </xdr:from>
    <xdr:to>
      <xdr:col>6</xdr:col>
      <xdr:colOff>285750</xdr:colOff>
      <xdr:row>5</xdr:row>
      <xdr:rowOff>114300</xdr:rowOff>
    </xdr:to>
    <xdr:grpSp>
      <xdr:nvGrpSpPr>
        <xdr:cNvPr id="1" name="Group 5"/>
        <xdr:cNvGrpSpPr>
          <a:grpSpLocks/>
        </xdr:cNvGrpSpPr>
      </xdr:nvGrpSpPr>
      <xdr:grpSpPr>
        <a:xfrm>
          <a:off x="47625" y="38100"/>
          <a:ext cx="3238500" cy="1266825"/>
          <a:chOff x="44824" y="33618"/>
          <a:chExt cx="3451411" cy="125505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2399" y="33618"/>
            <a:ext cx="2694689" cy="73954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4824" y="772847"/>
            <a:ext cx="3451411" cy="5158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pguanheng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H87"/>
  <sheetViews>
    <sheetView zoomScalePageLayoutView="0" workbookViewId="0" topLeftCell="A58">
      <selection activeCell="M12" sqref="M12"/>
    </sheetView>
  </sheetViews>
  <sheetFormatPr defaultColWidth="9.140625" defaultRowHeight="15"/>
  <sheetData>
    <row r="6" spans="4:8" ht="15.75">
      <c r="D6">
        <v>1</v>
      </c>
      <c r="E6" s="1">
        <f>IF(AND(D6&lt;=45,D6&gt;=38),15,0)</f>
        <v>0</v>
      </c>
      <c r="F6" s="1">
        <f>IF(AND(D6&gt;=60,D6&lt;=68),30,IF(OR(D6=49,D6=50,D6=72,D6=73,D6=74,D6=75,D6=76,D6=79,D6=80,D6=81),30,0))</f>
        <v>0</v>
      </c>
      <c r="G6" s="1">
        <f>IF(D6=0,0,IF(AND(F6=0,E6=0),20,0))</f>
        <v>20</v>
      </c>
      <c r="H6" s="2"/>
    </row>
    <row r="7" spans="4:7" ht="15.75">
      <c r="D7">
        <v>2</v>
      </c>
      <c r="E7" s="1">
        <f aca="true" t="shared" si="0" ref="E7:E70">IF(AND(D7&lt;=45,D7&gt;=38),15,0)</f>
        <v>0</v>
      </c>
      <c r="F7" s="1">
        <f aca="true" t="shared" si="1" ref="F7:F70">IF(AND(D7&gt;=60,D7&lt;=68),30,IF(OR(D7=49,D7=50,D7=72,D7=73,D7=74,D7=75,D7=76,D7=79,D7=80,D7=81),30,0))</f>
        <v>0</v>
      </c>
      <c r="G7" s="1">
        <f aca="true" t="shared" si="2" ref="G7:G70">IF(D7=0,0,IF(AND(F7=0,E7=0),20,0))</f>
        <v>20</v>
      </c>
    </row>
    <row r="8" spans="4:7" ht="15.75">
      <c r="D8">
        <v>3</v>
      </c>
      <c r="E8" s="1">
        <f t="shared" si="0"/>
        <v>0</v>
      </c>
      <c r="F8" s="1">
        <f t="shared" si="1"/>
        <v>0</v>
      </c>
      <c r="G8" s="1">
        <f t="shared" si="2"/>
        <v>20</v>
      </c>
    </row>
    <row r="9" spans="4:7" ht="15.75">
      <c r="D9">
        <v>4</v>
      </c>
      <c r="E9" s="1">
        <f t="shared" si="0"/>
        <v>0</v>
      </c>
      <c r="F9" s="1">
        <f t="shared" si="1"/>
        <v>0</v>
      </c>
      <c r="G9" s="1">
        <f t="shared" si="2"/>
        <v>20</v>
      </c>
    </row>
    <row r="10" spans="4:7" ht="15.75">
      <c r="D10">
        <v>5</v>
      </c>
      <c r="E10" s="1">
        <f t="shared" si="0"/>
        <v>0</v>
      </c>
      <c r="F10" s="1">
        <f t="shared" si="1"/>
        <v>0</v>
      </c>
      <c r="G10" s="1">
        <f t="shared" si="2"/>
        <v>20</v>
      </c>
    </row>
    <row r="11" spans="4:7" ht="15.75">
      <c r="D11">
        <v>6</v>
      </c>
      <c r="E11" s="1">
        <f t="shared" si="0"/>
        <v>0</v>
      </c>
      <c r="F11" s="1">
        <f t="shared" si="1"/>
        <v>0</v>
      </c>
      <c r="G11" s="1">
        <f t="shared" si="2"/>
        <v>20</v>
      </c>
    </row>
    <row r="12" spans="4:7" ht="15.75">
      <c r="D12">
        <v>7</v>
      </c>
      <c r="E12" s="1">
        <f t="shared" si="0"/>
        <v>0</v>
      </c>
      <c r="F12" s="1">
        <f t="shared" si="1"/>
        <v>0</v>
      </c>
      <c r="G12" s="1">
        <f t="shared" si="2"/>
        <v>20</v>
      </c>
    </row>
    <row r="13" spans="4:7" ht="15.75">
      <c r="D13">
        <v>8</v>
      </c>
      <c r="E13" s="1">
        <f t="shared" si="0"/>
        <v>0</v>
      </c>
      <c r="F13" s="1">
        <f t="shared" si="1"/>
        <v>0</v>
      </c>
      <c r="G13" s="1">
        <f t="shared" si="2"/>
        <v>20</v>
      </c>
    </row>
    <row r="14" spans="4:7" ht="15.75">
      <c r="D14">
        <v>9</v>
      </c>
      <c r="E14" s="1">
        <f t="shared" si="0"/>
        <v>0</v>
      </c>
      <c r="F14" s="1">
        <f t="shared" si="1"/>
        <v>0</v>
      </c>
      <c r="G14" s="1">
        <f t="shared" si="2"/>
        <v>20</v>
      </c>
    </row>
    <row r="15" spans="4:7" ht="15.75">
      <c r="D15">
        <v>10</v>
      </c>
      <c r="E15" s="1">
        <f t="shared" si="0"/>
        <v>0</v>
      </c>
      <c r="F15" s="1">
        <f t="shared" si="1"/>
        <v>0</v>
      </c>
      <c r="G15" s="1">
        <f t="shared" si="2"/>
        <v>20</v>
      </c>
    </row>
    <row r="16" spans="4:7" ht="15.75">
      <c r="D16">
        <v>11</v>
      </c>
      <c r="E16" s="1">
        <f t="shared" si="0"/>
        <v>0</v>
      </c>
      <c r="F16" s="1">
        <f t="shared" si="1"/>
        <v>0</v>
      </c>
      <c r="G16" s="1">
        <f t="shared" si="2"/>
        <v>20</v>
      </c>
    </row>
    <row r="17" spans="4:7" ht="15.75">
      <c r="D17">
        <v>12</v>
      </c>
      <c r="E17" s="1">
        <f t="shared" si="0"/>
        <v>0</v>
      </c>
      <c r="F17" s="1">
        <f t="shared" si="1"/>
        <v>0</v>
      </c>
      <c r="G17" s="1">
        <f t="shared" si="2"/>
        <v>20</v>
      </c>
    </row>
    <row r="18" spans="4:7" ht="15.75">
      <c r="D18">
        <v>13</v>
      </c>
      <c r="E18" s="1">
        <f t="shared" si="0"/>
        <v>0</v>
      </c>
      <c r="F18" s="1">
        <f t="shared" si="1"/>
        <v>0</v>
      </c>
      <c r="G18" s="1">
        <f t="shared" si="2"/>
        <v>20</v>
      </c>
    </row>
    <row r="19" spans="4:7" ht="15.75">
      <c r="D19">
        <v>14</v>
      </c>
      <c r="E19" s="1">
        <f t="shared" si="0"/>
        <v>0</v>
      </c>
      <c r="F19" s="1">
        <f t="shared" si="1"/>
        <v>0</v>
      </c>
      <c r="G19" s="1">
        <f t="shared" si="2"/>
        <v>20</v>
      </c>
    </row>
    <row r="20" spans="4:7" ht="15.75">
      <c r="D20">
        <v>15</v>
      </c>
      <c r="E20" s="1">
        <f t="shared" si="0"/>
        <v>0</v>
      </c>
      <c r="F20" s="1">
        <f t="shared" si="1"/>
        <v>0</v>
      </c>
      <c r="G20" s="1">
        <f t="shared" si="2"/>
        <v>20</v>
      </c>
    </row>
    <row r="21" spans="4:7" ht="15.75">
      <c r="D21">
        <v>16</v>
      </c>
      <c r="E21" s="1">
        <f t="shared" si="0"/>
        <v>0</v>
      </c>
      <c r="F21" s="1">
        <f t="shared" si="1"/>
        <v>0</v>
      </c>
      <c r="G21" s="1">
        <f t="shared" si="2"/>
        <v>20</v>
      </c>
    </row>
    <row r="22" spans="4:7" ht="15.75">
      <c r="D22">
        <v>17</v>
      </c>
      <c r="E22" s="1">
        <f t="shared" si="0"/>
        <v>0</v>
      </c>
      <c r="F22" s="1">
        <f t="shared" si="1"/>
        <v>0</v>
      </c>
      <c r="G22" s="1">
        <f t="shared" si="2"/>
        <v>20</v>
      </c>
    </row>
    <row r="23" spans="4:7" ht="15.75">
      <c r="D23">
        <v>18</v>
      </c>
      <c r="E23" s="1">
        <f t="shared" si="0"/>
        <v>0</v>
      </c>
      <c r="F23" s="1">
        <f t="shared" si="1"/>
        <v>0</v>
      </c>
      <c r="G23" s="1">
        <f t="shared" si="2"/>
        <v>20</v>
      </c>
    </row>
    <row r="24" spans="4:7" ht="15.75">
      <c r="D24">
        <v>19</v>
      </c>
      <c r="E24" s="1">
        <f t="shared" si="0"/>
        <v>0</v>
      </c>
      <c r="F24" s="1">
        <f t="shared" si="1"/>
        <v>0</v>
      </c>
      <c r="G24" s="1">
        <f t="shared" si="2"/>
        <v>20</v>
      </c>
    </row>
    <row r="25" spans="4:7" ht="15.75">
      <c r="D25">
        <v>20</v>
      </c>
      <c r="E25" s="1">
        <f t="shared" si="0"/>
        <v>0</v>
      </c>
      <c r="F25" s="1">
        <f t="shared" si="1"/>
        <v>0</v>
      </c>
      <c r="G25" s="1">
        <f t="shared" si="2"/>
        <v>20</v>
      </c>
    </row>
    <row r="26" spans="4:7" ht="15.75">
      <c r="D26">
        <v>21</v>
      </c>
      <c r="E26" s="1">
        <f t="shared" si="0"/>
        <v>0</v>
      </c>
      <c r="F26" s="1">
        <f t="shared" si="1"/>
        <v>0</v>
      </c>
      <c r="G26" s="1">
        <f t="shared" si="2"/>
        <v>20</v>
      </c>
    </row>
    <row r="27" spans="4:7" ht="15.75">
      <c r="D27">
        <v>22</v>
      </c>
      <c r="E27" s="1">
        <f t="shared" si="0"/>
        <v>0</v>
      </c>
      <c r="F27" s="1">
        <f t="shared" si="1"/>
        <v>0</v>
      </c>
      <c r="G27" s="1">
        <f t="shared" si="2"/>
        <v>20</v>
      </c>
    </row>
    <row r="28" spans="4:7" ht="15.75">
      <c r="D28">
        <v>23</v>
      </c>
      <c r="E28" s="1">
        <f t="shared" si="0"/>
        <v>0</v>
      </c>
      <c r="F28" s="1">
        <f t="shared" si="1"/>
        <v>0</v>
      </c>
      <c r="G28" s="1">
        <f t="shared" si="2"/>
        <v>20</v>
      </c>
    </row>
    <row r="29" spans="4:7" ht="15.75">
      <c r="D29">
        <v>24</v>
      </c>
      <c r="E29" s="1">
        <f t="shared" si="0"/>
        <v>0</v>
      </c>
      <c r="F29" s="1">
        <f t="shared" si="1"/>
        <v>0</v>
      </c>
      <c r="G29" s="1">
        <f t="shared" si="2"/>
        <v>20</v>
      </c>
    </row>
    <row r="30" spans="4:7" ht="15.75">
      <c r="D30">
        <v>25</v>
      </c>
      <c r="E30" s="1">
        <f t="shared" si="0"/>
        <v>0</v>
      </c>
      <c r="F30" s="1">
        <f t="shared" si="1"/>
        <v>0</v>
      </c>
      <c r="G30" s="1">
        <f t="shared" si="2"/>
        <v>20</v>
      </c>
    </row>
    <row r="31" spans="4:7" ht="15.75">
      <c r="D31">
        <v>26</v>
      </c>
      <c r="E31" s="1">
        <f t="shared" si="0"/>
        <v>0</v>
      </c>
      <c r="F31" s="1">
        <f t="shared" si="1"/>
        <v>0</v>
      </c>
      <c r="G31" s="1">
        <f t="shared" si="2"/>
        <v>20</v>
      </c>
    </row>
    <row r="32" spans="4:7" ht="15.75">
      <c r="D32">
        <v>27</v>
      </c>
      <c r="E32" s="1">
        <f t="shared" si="0"/>
        <v>0</v>
      </c>
      <c r="F32" s="1">
        <f t="shared" si="1"/>
        <v>0</v>
      </c>
      <c r="G32" s="1">
        <f t="shared" si="2"/>
        <v>20</v>
      </c>
    </row>
    <row r="33" spans="4:7" ht="15.75">
      <c r="D33">
        <v>28</v>
      </c>
      <c r="E33" s="1">
        <f t="shared" si="0"/>
        <v>0</v>
      </c>
      <c r="F33" s="1">
        <f t="shared" si="1"/>
        <v>0</v>
      </c>
      <c r="G33" s="1">
        <f t="shared" si="2"/>
        <v>20</v>
      </c>
    </row>
    <row r="34" spans="4:7" ht="15.75">
      <c r="D34">
        <v>29</v>
      </c>
      <c r="E34" s="1">
        <f t="shared" si="0"/>
        <v>0</v>
      </c>
      <c r="F34" s="1">
        <f t="shared" si="1"/>
        <v>0</v>
      </c>
      <c r="G34" s="1">
        <f t="shared" si="2"/>
        <v>20</v>
      </c>
    </row>
    <row r="35" spans="4:7" ht="15.75">
      <c r="D35">
        <v>30</v>
      </c>
      <c r="E35" s="1">
        <f t="shared" si="0"/>
        <v>0</v>
      </c>
      <c r="F35" s="1">
        <f t="shared" si="1"/>
        <v>0</v>
      </c>
      <c r="G35" s="1">
        <f t="shared" si="2"/>
        <v>20</v>
      </c>
    </row>
    <row r="36" spans="4:7" ht="15.75">
      <c r="D36">
        <v>31</v>
      </c>
      <c r="E36" s="1">
        <f t="shared" si="0"/>
        <v>0</v>
      </c>
      <c r="F36" s="1">
        <f t="shared" si="1"/>
        <v>0</v>
      </c>
      <c r="G36" s="1">
        <f t="shared" si="2"/>
        <v>20</v>
      </c>
    </row>
    <row r="37" spans="4:7" ht="15.75">
      <c r="D37">
        <v>32</v>
      </c>
      <c r="E37" s="1">
        <f t="shared" si="0"/>
        <v>0</v>
      </c>
      <c r="F37" s="1">
        <f t="shared" si="1"/>
        <v>0</v>
      </c>
      <c r="G37" s="1">
        <f t="shared" si="2"/>
        <v>20</v>
      </c>
    </row>
    <row r="38" spans="4:7" ht="15.75">
      <c r="D38">
        <v>33</v>
      </c>
      <c r="E38" s="1">
        <f t="shared" si="0"/>
        <v>0</v>
      </c>
      <c r="F38" s="1">
        <f t="shared" si="1"/>
        <v>0</v>
      </c>
      <c r="G38" s="1">
        <f t="shared" si="2"/>
        <v>20</v>
      </c>
    </row>
    <row r="39" spans="4:7" ht="15.75">
      <c r="D39">
        <v>34</v>
      </c>
      <c r="E39" s="1">
        <f t="shared" si="0"/>
        <v>0</v>
      </c>
      <c r="F39" s="1">
        <f t="shared" si="1"/>
        <v>0</v>
      </c>
      <c r="G39" s="1">
        <f t="shared" si="2"/>
        <v>20</v>
      </c>
    </row>
    <row r="40" spans="4:7" ht="15.75">
      <c r="D40">
        <v>35</v>
      </c>
      <c r="E40" s="1">
        <f t="shared" si="0"/>
        <v>0</v>
      </c>
      <c r="F40" s="1">
        <f t="shared" si="1"/>
        <v>0</v>
      </c>
      <c r="G40" s="1">
        <f t="shared" si="2"/>
        <v>20</v>
      </c>
    </row>
    <row r="41" spans="4:7" ht="15.75">
      <c r="D41">
        <v>36</v>
      </c>
      <c r="E41" s="1">
        <f t="shared" si="0"/>
        <v>0</v>
      </c>
      <c r="F41" s="1">
        <f t="shared" si="1"/>
        <v>0</v>
      </c>
      <c r="G41" s="1">
        <f t="shared" si="2"/>
        <v>20</v>
      </c>
    </row>
    <row r="42" spans="4:7" ht="15.75">
      <c r="D42">
        <v>37</v>
      </c>
      <c r="E42" s="1">
        <f t="shared" si="0"/>
        <v>0</v>
      </c>
      <c r="F42" s="1">
        <f t="shared" si="1"/>
        <v>0</v>
      </c>
      <c r="G42" s="1">
        <f t="shared" si="2"/>
        <v>20</v>
      </c>
    </row>
    <row r="43" spans="4:7" ht="15.75">
      <c r="D43">
        <v>38</v>
      </c>
      <c r="E43" s="1">
        <f t="shared" si="0"/>
        <v>15</v>
      </c>
      <c r="F43" s="1">
        <f t="shared" si="1"/>
        <v>0</v>
      </c>
      <c r="G43" s="1">
        <f t="shared" si="2"/>
        <v>0</v>
      </c>
    </row>
    <row r="44" spans="4:7" ht="15.75">
      <c r="D44">
        <v>39</v>
      </c>
      <c r="E44" s="1">
        <f t="shared" si="0"/>
        <v>15</v>
      </c>
      <c r="F44" s="1">
        <f t="shared" si="1"/>
        <v>0</v>
      </c>
      <c r="G44" s="1">
        <f t="shared" si="2"/>
        <v>0</v>
      </c>
    </row>
    <row r="45" spans="4:7" ht="15.75">
      <c r="D45">
        <v>40</v>
      </c>
      <c r="E45" s="1">
        <f t="shared" si="0"/>
        <v>15</v>
      </c>
      <c r="F45" s="1">
        <f t="shared" si="1"/>
        <v>0</v>
      </c>
      <c r="G45" s="1">
        <f t="shared" si="2"/>
        <v>0</v>
      </c>
    </row>
    <row r="46" spans="4:7" ht="15.75">
      <c r="D46">
        <v>41</v>
      </c>
      <c r="E46" s="1">
        <f t="shared" si="0"/>
        <v>15</v>
      </c>
      <c r="F46" s="1">
        <f t="shared" si="1"/>
        <v>0</v>
      </c>
      <c r="G46" s="1">
        <f t="shared" si="2"/>
        <v>0</v>
      </c>
    </row>
    <row r="47" spans="4:7" ht="15.75">
      <c r="D47">
        <v>42</v>
      </c>
      <c r="E47" s="1">
        <f t="shared" si="0"/>
        <v>15</v>
      </c>
      <c r="F47" s="1">
        <f t="shared" si="1"/>
        <v>0</v>
      </c>
      <c r="G47" s="1">
        <f t="shared" si="2"/>
        <v>0</v>
      </c>
    </row>
    <row r="48" spans="4:7" ht="15.75">
      <c r="D48">
        <v>43</v>
      </c>
      <c r="E48" s="1">
        <f t="shared" si="0"/>
        <v>15</v>
      </c>
      <c r="F48" s="1">
        <f t="shared" si="1"/>
        <v>0</v>
      </c>
      <c r="G48" s="1">
        <f t="shared" si="2"/>
        <v>0</v>
      </c>
    </row>
    <row r="49" spans="4:7" ht="15.75">
      <c r="D49">
        <v>44</v>
      </c>
      <c r="E49" s="1">
        <f t="shared" si="0"/>
        <v>15</v>
      </c>
      <c r="F49" s="1">
        <f t="shared" si="1"/>
        <v>0</v>
      </c>
      <c r="G49" s="1">
        <f t="shared" si="2"/>
        <v>0</v>
      </c>
    </row>
    <row r="50" spans="4:7" ht="15.75">
      <c r="D50">
        <v>45</v>
      </c>
      <c r="E50" s="1">
        <f t="shared" si="0"/>
        <v>15</v>
      </c>
      <c r="F50" s="1">
        <f t="shared" si="1"/>
        <v>0</v>
      </c>
      <c r="G50" s="1">
        <f t="shared" si="2"/>
        <v>0</v>
      </c>
    </row>
    <row r="51" spans="4:7" ht="15.75">
      <c r="D51">
        <v>46</v>
      </c>
      <c r="E51" s="1">
        <f t="shared" si="0"/>
        <v>0</v>
      </c>
      <c r="F51" s="1">
        <f t="shared" si="1"/>
        <v>0</v>
      </c>
      <c r="G51" s="1">
        <f t="shared" si="2"/>
        <v>20</v>
      </c>
    </row>
    <row r="52" spans="4:7" ht="15.75">
      <c r="D52">
        <v>47</v>
      </c>
      <c r="E52" s="1">
        <f t="shared" si="0"/>
        <v>0</v>
      </c>
      <c r="F52" s="1">
        <f t="shared" si="1"/>
        <v>0</v>
      </c>
      <c r="G52" s="1">
        <f t="shared" si="2"/>
        <v>20</v>
      </c>
    </row>
    <row r="53" spans="4:7" ht="15.75">
      <c r="D53">
        <v>48</v>
      </c>
      <c r="E53" s="1">
        <f t="shared" si="0"/>
        <v>0</v>
      </c>
      <c r="F53" s="1">
        <f t="shared" si="1"/>
        <v>0</v>
      </c>
      <c r="G53" s="1">
        <f t="shared" si="2"/>
        <v>20</v>
      </c>
    </row>
    <row r="54" spans="4:7" ht="15.75">
      <c r="D54">
        <v>49</v>
      </c>
      <c r="E54" s="1">
        <f t="shared" si="0"/>
        <v>0</v>
      </c>
      <c r="F54" s="1">
        <f t="shared" si="1"/>
        <v>30</v>
      </c>
      <c r="G54" s="1">
        <f t="shared" si="2"/>
        <v>0</v>
      </c>
    </row>
    <row r="55" spans="4:7" ht="15.75">
      <c r="D55">
        <v>50</v>
      </c>
      <c r="E55" s="1">
        <f t="shared" si="0"/>
        <v>0</v>
      </c>
      <c r="F55" s="1">
        <f t="shared" si="1"/>
        <v>30</v>
      </c>
      <c r="G55" s="1">
        <f t="shared" si="2"/>
        <v>0</v>
      </c>
    </row>
    <row r="56" spans="4:7" ht="15.75">
      <c r="D56">
        <v>51</v>
      </c>
      <c r="E56" s="1">
        <f t="shared" si="0"/>
        <v>0</v>
      </c>
      <c r="F56" s="1">
        <f t="shared" si="1"/>
        <v>0</v>
      </c>
      <c r="G56" s="1">
        <f t="shared" si="2"/>
        <v>20</v>
      </c>
    </row>
    <row r="57" spans="4:7" ht="15.75">
      <c r="D57">
        <v>52</v>
      </c>
      <c r="E57" s="1">
        <f t="shared" si="0"/>
        <v>0</v>
      </c>
      <c r="F57" s="1">
        <f t="shared" si="1"/>
        <v>0</v>
      </c>
      <c r="G57" s="1">
        <f t="shared" si="2"/>
        <v>20</v>
      </c>
    </row>
    <row r="58" spans="4:7" ht="15.75">
      <c r="D58">
        <v>53</v>
      </c>
      <c r="E58" s="1">
        <f t="shared" si="0"/>
        <v>0</v>
      </c>
      <c r="F58" s="1">
        <f t="shared" si="1"/>
        <v>0</v>
      </c>
      <c r="G58" s="1">
        <f t="shared" si="2"/>
        <v>20</v>
      </c>
    </row>
    <row r="59" spans="4:7" ht="15.75">
      <c r="D59">
        <v>54</v>
      </c>
      <c r="E59" s="1">
        <f t="shared" si="0"/>
        <v>0</v>
      </c>
      <c r="F59" s="1">
        <f t="shared" si="1"/>
        <v>0</v>
      </c>
      <c r="G59" s="1">
        <f t="shared" si="2"/>
        <v>20</v>
      </c>
    </row>
    <row r="60" spans="4:7" ht="15.75">
      <c r="D60">
        <v>55</v>
      </c>
      <c r="E60" s="1">
        <f t="shared" si="0"/>
        <v>0</v>
      </c>
      <c r="F60" s="1">
        <f t="shared" si="1"/>
        <v>0</v>
      </c>
      <c r="G60" s="1">
        <f t="shared" si="2"/>
        <v>20</v>
      </c>
    </row>
    <row r="61" spans="4:7" ht="15.75">
      <c r="D61">
        <v>56</v>
      </c>
      <c r="E61" s="1">
        <f t="shared" si="0"/>
        <v>0</v>
      </c>
      <c r="F61" s="1">
        <f t="shared" si="1"/>
        <v>0</v>
      </c>
      <c r="G61" s="1">
        <f t="shared" si="2"/>
        <v>20</v>
      </c>
    </row>
    <row r="62" spans="4:7" ht="15.75">
      <c r="D62">
        <v>57</v>
      </c>
      <c r="E62" s="1">
        <f t="shared" si="0"/>
        <v>0</v>
      </c>
      <c r="F62" s="1">
        <f t="shared" si="1"/>
        <v>0</v>
      </c>
      <c r="G62" s="1">
        <f t="shared" si="2"/>
        <v>20</v>
      </c>
    </row>
    <row r="63" spans="4:7" ht="15.75">
      <c r="D63">
        <v>58</v>
      </c>
      <c r="E63" s="1">
        <f t="shared" si="0"/>
        <v>0</v>
      </c>
      <c r="F63" s="1">
        <f t="shared" si="1"/>
        <v>0</v>
      </c>
      <c r="G63" s="1">
        <f t="shared" si="2"/>
        <v>20</v>
      </c>
    </row>
    <row r="64" spans="4:7" ht="15.75">
      <c r="D64">
        <v>59</v>
      </c>
      <c r="E64" s="1">
        <f t="shared" si="0"/>
        <v>0</v>
      </c>
      <c r="F64" s="1">
        <f t="shared" si="1"/>
        <v>0</v>
      </c>
      <c r="G64" s="1">
        <f t="shared" si="2"/>
        <v>20</v>
      </c>
    </row>
    <row r="65" spans="4:7" ht="15.75">
      <c r="D65">
        <v>60</v>
      </c>
      <c r="E65" s="1">
        <f t="shared" si="0"/>
        <v>0</v>
      </c>
      <c r="F65" s="1">
        <f t="shared" si="1"/>
        <v>30</v>
      </c>
      <c r="G65" s="1">
        <f t="shared" si="2"/>
        <v>0</v>
      </c>
    </row>
    <row r="66" spans="4:7" ht="15.75">
      <c r="D66">
        <v>61</v>
      </c>
      <c r="E66" s="1">
        <f t="shared" si="0"/>
        <v>0</v>
      </c>
      <c r="F66" s="1">
        <f t="shared" si="1"/>
        <v>30</v>
      </c>
      <c r="G66" s="1">
        <f t="shared" si="2"/>
        <v>0</v>
      </c>
    </row>
    <row r="67" spans="4:7" ht="15.75">
      <c r="D67">
        <v>62</v>
      </c>
      <c r="E67" s="1">
        <f t="shared" si="0"/>
        <v>0</v>
      </c>
      <c r="F67" s="1">
        <f t="shared" si="1"/>
        <v>30</v>
      </c>
      <c r="G67" s="1">
        <f t="shared" si="2"/>
        <v>0</v>
      </c>
    </row>
    <row r="68" spans="4:7" ht="15.75">
      <c r="D68">
        <v>63</v>
      </c>
      <c r="E68" s="1">
        <f t="shared" si="0"/>
        <v>0</v>
      </c>
      <c r="F68" s="1">
        <f t="shared" si="1"/>
        <v>30</v>
      </c>
      <c r="G68" s="1">
        <f t="shared" si="2"/>
        <v>0</v>
      </c>
    </row>
    <row r="69" spans="4:7" ht="15.75">
      <c r="D69">
        <v>64</v>
      </c>
      <c r="E69" s="1">
        <f t="shared" si="0"/>
        <v>0</v>
      </c>
      <c r="F69" s="1">
        <f t="shared" si="1"/>
        <v>30</v>
      </c>
      <c r="G69" s="1">
        <f t="shared" si="2"/>
        <v>0</v>
      </c>
    </row>
    <row r="70" spans="4:7" ht="15.75">
      <c r="D70">
        <v>65</v>
      </c>
      <c r="E70" s="1">
        <f t="shared" si="0"/>
        <v>0</v>
      </c>
      <c r="F70" s="1">
        <f t="shared" si="1"/>
        <v>30</v>
      </c>
      <c r="G70" s="1">
        <f t="shared" si="2"/>
        <v>0</v>
      </c>
    </row>
    <row r="71" spans="4:7" ht="15.75">
      <c r="D71">
        <v>66</v>
      </c>
      <c r="E71" s="1">
        <f aca="true" t="shared" si="3" ref="E71:E87">IF(AND(D71&lt;=45,D71&gt;=38),15,0)</f>
        <v>0</v>
      </c>
      <c r="F71" s="1">
        <f aca="true" t="shared" si="4" ref="F71:F87">IF(AND(D71&gt;=60,D71&lt;=68),30,IF(OR(D71=49,D71=50,D71=72,D71=73,D71=74,D71=75,D71=76,D71=79,D71=80,D71=81),30,0))</f>
        <v>30</v>
      </c>
      <c r="G71" s="1">
        <f aca="true" t="shared" si="5" ref="G71:G87">IF(D71=0,0,IF(AND(F71=0,E71=0),20,0))</f>
        <v>0</v>
      </c>
    </row>
    <row r="72" spans="4:7" ht="15.75">
      <c r="D72">
        <v>67</v>
      </c>
      <c r="E72" s="1">
        <f t="shared" si="3"/>
        <v>0</v>
      </c>
      <c r="F72" s="1">
        <f t="shared" si="4"/>
        <v>30</v>
      </c>
      <c r="G72" s="1">
        <f t="shared" si="5"/>
        <v>0</v>
      </c>
    </row>
    <row r="73" spans="4:7" ht="15.75">
      <c r="D73">
        <v>68</v>
      </c>
      <c r="E73" s="1">
        <f t="shared" si="3"/>
        <v>0</v>
      </c>
      <c r="F73" s="1">
        <f t="shared" si="4"/>
        <v>30</v>
      </c>
      <c r="G73" s="1">
        <f t="shared" si="5"/>
        <v>0</v>
      </c>
    </row>
    <row r="74" spans="4:7" ht="15.75">
      <c r="D74">
        <v>69</v>
      </c>
      <c r="E74" s="1">
        <f t="shared" si="3"/>
        <v>0</v>
      </c>
      <c r="F74" s="1">
        <f t="shared" si="4"/>
        <v>0</v>
      </c>
      <c r="G74" s="1">
        <f t="shared" si="5"/>
        <v>20</v>
      </c>
    </row>
    <row r="75" spans="4:7" ht="15.75">
      <c r="D75">
        <v>70</v>
      </c>
      <c r="E75" s="1">
        <f t="shared" si="3"/>
        <v>0</v>
      </c>
      <c r="F75" s="1">
        <f t="shared" si="4"/>
        <v>0</v>
      </c>
      <c r="G75" s="1">
        <f t="shared" si="5"/>
        <v>20</v>
      </c>
    </row>
    <row r="76" spans="4:7" ht="15.75">
      <c r="D76">
        <v>71</v>
      </c>
      <c r="E76" s="1">
        <f t="shared" si="3"/>
        <v>0</v>
      </c>
      <c r="F76" s="1">
        <f t="shared" si="4"/>
        <v>0</v>
      </c>
      <c r="G76" s="1">
        <f t="shared" si="5"/>
        <v>20</v>
      </c>
    </row>
    <row r="77" spans="4:7" ht="15.75">
      <c r="D77">
        <v>72</v>
      </c>
      <c r="E77" s="1">
        <f t="shared" si="3"/>
        <v>0</v>
      </c>
      <c r="F77" s="1">
        <f t="shared" si="4"/>
        <v>30</v>
      </c>
      <c r="G77" s="1">
        <f t="shared" si="5"/>
        <v>0</v>
      </c>
    </row>
    <row r="78" spans="4:7" ht="15.75">
      <c r="D78">
        <v>73</v>
      </c>
      <c r="E78" s="1">
        <f t="shared" si="3"/>
        <v>0</v>
      </c>
      <c r="F78" s="1">
        <f t="shared" si="4"/>
        <v>30</v>
      </c>
      <c r="G78" s="1">
        <f t="shared" si="5"/>
        <v>0</v>
      </c>
    </row>
    <row r="79" spans="4:7" ht="15.75">
      <c r="D79">
        <v>74</v>
      </c>
      <c r="E79" s="1">
        <f t="shared" si="3"/>
        <v>0</v>
      </c>
      <c r="F79" s="1">
        <f t="shared" si="4"/>
        <v>30</v>
      </c>
      <c r="G79" s="1">
        <f t="shared" si="5"/>
        <v>0</v>
      </c>
    </row>
    <row r="80" spans="4:7" ht="15.75">
      <c r="D80">
        <v>75</v>
      </c>
      <c r="E80" s="1">
        <f t="shared" si="3"/>
        <v>0</v>
      </c>
      <c r="F80" s="1">
        <f t="shared" si="4"/>
        <v>30</v>
      </c>
      <c r="G80" s="1">
        <f t="shared" si="5"/>
        <v>0</v>
      </c>
    </row>
    <row r="81" spans="4:7" ht="15.75">
      <c r="D81">
        <v>76</v>
      </c>
      <c r="E81" s="1">
        <f t="shared" si="3"/>
        <v>0</v>
      </c>
      <c r="F81" s="1">
        <f t="shared" si="4"/>
        <v>30</v>
      </c>
      <c r="G81" s="1">
        <f t="shared" si="5"/>
        <v>0</v>
      </c>
    </row>
    <row r="82" spans="4:7" ht="15.75">
      <c r="D82">
        <v>77</v>
      </c>
      <c r="E82" s="1">
        <f t="shared" si="3"/>
        <v>0</v>
      </c>
      <c r="F82" s="1">
        <f t="shared" si="4"/>
        <v>0</v>
      </c>
      <c r="G82" s="1">
        <f t="shared" si="5"/>
        <v>20</v>
      </c>
    </row>
    <row r="83" spans="4:7" ht="15.75">
      <c r="D83">
        <v>78</v>
      </c>
      <c r="E83" s="1">
        <f t="shared" si="3"/>
        <v>0</v>
      </c>
      <c r="F83" s="1">
        <f t="shared" si="4"/>
        <v>0</v>
      </c>
      <c r="G83" s="1">
        <f t="shared" si="5"/>
        <v>20</v>
      </c>
    </row>
    <row r="84" spans="4:7" ht="15.75">
      <c r="D84">
        <v>79</v>
      </c>
      <c r="E84" s="1">
        <f t="shared" si="3"/>
        <v>0</v>
      </c>
      <c r="F84" s="1">
        <f t="shared" si="4"/>
        <v>30</v>
      </c>
      <c r="G84" s="1">
        <f t="shared" si="5"/>
        <v>0</v>
      </c>
    </row>
    <row r="85" spans="4:7" ht="15.75">
      <c r="D85">
        <v>80</v>
      </c>
      <c r="E85" s="1">
        <f t="shared" si="3"/>
        <v>0</v>
      </c>
      <c r="F85" s="1">
        <f t="shared" si="4"/>
        <v>30</v>
      </c>
      <c r="G85" s="1">
        <f t="shared" si="5"/>
        <v>0</v>
      </c>
    </row>
    <row r="86" spans="4:7" ht="15.75">
      <c r="D86">
        <v>81</v>
      </c>
      <c r="E86" s="1">
        <f t="shared" si="3"/>
        <v>0</v>
      </c>
      <c r="F86" s="1">
        <f t="shared" si="4"/>
        <v>30</v>
      </c>
      <c r="G86" s="1">
        <f t="shared" si="5"/>
        <v>0</v>
      </c>
    </row>
    <row r="87" spans="4:7" ht="15.75">
      <c r="D87">
        <v>82</v>
      </c>
      <c r="E87" s="1">
        <f t="shared" si="3"/>
        <v>0</v>
      </c>
      <c r="F87" s="1">
        <f t="shared" si="4"/>
        <v>0</v>
      </c>
      <c r="G87" s="1">
        <f t="shared" si="5"/>
        <v>20</v>
      </c>
    </row>
  </sheetData>
  <sheetProtection password="FC31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4"/>
  <sheetViews>
    <sheetView tabSelected="1" view="pageLayout" zoomScale="85" zoomScalePageLayoutView="85" workbookViewId="0" topLeftCell="A128">
      <selection activeCell="I135" sqref="I135"/>
    </sheetView>
  </sheetViews>
  <sheetFormatPr defaultColWidth="9.140625" defaultRowHeight="15"/>
  <cols>
    <col min="1" max="1" width="4.28125" style="3" customWidth="1"/>
    <col min="2" max="2" width="10.421875" style="3" customWidth="1"/>
    <col min="3" max="4" width="9.140625" style="3" customWidth="1"/>
    <col min="5" max="5" width="4.140625" style="3" customWidth="1"/>
    <col min="6" max="6" width="7.8515625" style="3" customWidth="1"/>
    <col min="7" max="7" width="8.140625" style="3" customWidth="1"/>
    <col min="8" max="8" width="9.57421875" style="3" customWidth="1"/>
    <col min="9" max="9" width="8.00390625" style="3" customWidth="1"/>
    <col min="10" max="10" width="9.421875" style="3" customWidth="1"/>
    <col min="11" max="11" width="10.57421875" style="3" customWidth="1"/>
    <col min="12" max="16384" width="9.140625" style="3" customWidth="1"/>
  </cols>
  <sheetData>
    <row r="1" spans="5:6" ht="18.75" customHeight="1">
      <c r="E1" s="154"/>
      <c r="F1" s="154"/>
    </row>
    <row r="2" spans="5:11" ht="18.75">
      <c r="E2" s="154"/>
      <c r="F2" s="154"/>
      <c r="G2" s="125" t="s">
        <v>0</v>
      </c>
      <c r="H2" s="125"/>
      <c r="I2" s="125"/>
      <c r="J2" s="125"/>
      <c r="K2" s="125"/>
    </row>
    <row r="3" spans="5:11" ht="18.75">
      <c r="E3" s="154"/>
      <c r="F3" s="154"/>
      <c r="G3" s="125" t="s">
        <v>1</v>
      </c>
      <c r="H3" s="125"/>
      <c r="I3" s="125"/>
      <c r="J3" s="125"/>
      <c r="K3" s="125"/>
    </row>
    <row r="4" spans="5:15" ht="18.75">
      <c r="E4" s="154"/>
      <c r="F4" s="154"/>
      <c r="G4" s="125" t="s">
        <v>115</v>
      </c>
      <c r="H4" s="125"/>
      <c r="I4" s="125"/>
      <c r="J4" s="125"/>
      <c r="K4" s="125"/>
      <c r="L4" s="4"/>
      <c r="M4" s="4"/>
      <c r="N4" s="4"/>
      <c r="O4" s="4"/>
    </row>
    <row r="5" spans="5:15" ht="18.75">
      <c r="E5" s="154"/>
      <c r="F5" s="154"/>
      <c r="G5" s="125" t="s">
        <v>116</v>
      </c>
      <c r="H5" s="125"/>
      <c r="I5" s="125"/>
      <c r="J5" s="125"/>
      <c r="K5" s="125"/>
      <c r="L5" s="4"/>
      <c r="M5" s="4"/>
      <c r="N5" s="4"/>
      <c r="O5" s="4"/>
    </row>
    <row r="6" spans="5:15" ht="18.75" customHeight="1">
      <c r="E6" s="154"/>
      <c r="F6" s="154"/>
      <c r="G6" s="159" t="s">
        <v>2</v>
      </c>
      <c r="H6" s="159"/>
      <c r="I6" s="159"/>
      <c r="J6" s="159"/>
      <c r="K6" s="159"/>
      <c r="O6" s="4"/>
    </row>
    <row r="7" spans="1:15" ht="18.75" customHeight="1">
      <c r="A7" s="64" t="s">
        <v>3</v>
      </c>
      <c r="B7" s="64"/>
      <c r="E7" s="154"/>
      <c r="F7" s="154"/>
      <c r="G7" s="125" t="s">
        <v>69</v>
      </c>
      <c r="H7" s="125"/>
      <c r="I7" s="125"/>
      <c r="J7" s="125"/>
      <c r="K7" s="125"/>
      <c r="O7" s="4"/>
    </row>
    <row r="8" spans="5:15" ht="13.5" customHeight="1">
      <c r="E8" s="154"/>
      <c r="F8" s="154"/>
      <c r="O8" s="5"/>
    </row>
    <row r="9" spans="1:11" ht="18.75" customHeight="1">
      <c r="A9" s="80" t="s">
        <v>65</v>
      </c>
      <c r="B9" s="80"/>
      <c r="C9" s="153" t="s">
        <v>66</v>
      </c>
      <c r="D9" s="153"/>
      <c r="E9" s="153"/>
      <c r="F9" s="153"/>
      <c r="G9" s="153"/>
      <c r="H9" s="153"/>
      <c r="I9" s="153"/>
      <c r="J9" s="153"/>
      <c r="K9" s="153"/>
    </row>
    <row r="10" spans="1:11" ht="18.75" customHeight="1">
      <c r="A10" s="6" t="s">
        <v>52</v>
      </c>
      <c r="B10" s="67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8.75" customHeight="1">
      <c r="A11" s="105" t="s">
        <v>117</v>
      </c>
      <c r="B11" s="105"/>
      <c r="C11" s="105"/>
      <c r="D11" s="105"/>
      <c r="E11" s="153"/>
      <c r="F11" s="153"/>
      <c r="G11" s="153"/>
      <c r="H11" s="153"/>
      <c r="I11" s="153"/>
      <c r="J11" s="153"/>
      <c r="K11" s="153"/>
    </row>
    <row r="12" spans="1:11" ht="18.75" customHeight="1">
      <c r="A12" s="8" t="s">
        <v>4</v>
      </c>
      <c r="B12" s="8"/>
      <c r="C12" s="7"/>
      <c r="D12" s="153"/>
      <c r="E12" s="153"/>
      <c r="F12" s="153"/>
      <c r="G12" s="153"/>
      <c r="H12" s="153"/>
      <c r="I12" s="153"/>
      <c r="J12" s="153"/>
      <c r="K12" s="153"/>
    </row>
    <row r="13" spans="1:11" ht="18.75" customHeight="1">
      <c r="A13" s="8" t="s">
        <v>5</v>
      </c>
      <c r="B13" s="8"/>
      <c r="C13" s="153"/>
      <c r="D13" s="153"/>
      <c r="E13" s="153"/>
      <c r="F13" s="153"/>
      <c r="G13" s="153"/>
      <c r="H13" s="153"/>
      <c r="I13" s="153"/>
      <c r="J13" s="153"/>
      <c r="K13" s="153"/>
    </row>
    <row r="14" spans="5:6" ht="13.5" customHeight="1">
      <c r="E14" s="154"/>
      <c r="F14" s="154"/>
    </row>
    <row r="15" spans="1:6" ht="18.75" customHeight="1">
      <c r="A15" s="158" t="s">
        <v>6</v>
      </c>
      <c r="B15" s="158"/>
      <c r="E15" s="154"/>
      <c r="F15" s="154"/>
    </row>
    <row r="16" spans="5:6" ht="13.5" customHeight="1">
      <c r="E16" s="154"/>
      <c r="F16" s="154"/>
    </row>
    <row r="17" spans="1:11" ht="18.75" customHeight="1">
      <c r="A17" s="155" t="s">
        <v>7</v>
      </c>
      <c r="B17" s="155"/>
      <c r="C17" s="157"/>
      <c r="D17" s="157"/>
      <c r="E17" s="157"/>
      <c r="F17" s="157"/>
      <c r="G17" s="157"/>
      <c r="H17" s="157"/>
      <c r="I17" s="157"/>
      <c r="J17" s="157"/>
      <c r="K17" s="157"/>
    </row>
    <row r="18" spans="1:11" ht="18.75" customHeight="1">
      <c r="A18" s="155"/>
      <c r="B18" s="155"/>
      <c r="C18" s="157"/>
      <c r="D18" s="157"/>
      <c r="E18" s="157"/>
      <c r="F18" s="157"/>
      <c r="G18" s="157"/>
      <c r="H18" s="157"/>
      <c r="I18" s="157"/>
      <c r="J18" s="157"/>
      <c r="K18" s="157"/>
    </row>
    <row r="19" spans="1:11" ht="18.75" customHeight="1">
      <c r="A19" s="105" t="s">
        <v>47</v>
      </c>
      <c r="B19" s="105"/>
      <c r="C19" s="9"/>
      <c r="E19" s="154"/>
      <c r="F19" s="154"/>
      <c r="K19" s="10"/>
    </row>
    <row r="20" spans="1:11" ht="18.75" customHeight="1">
      <c r="A20" s="8" t="s">
        <v>53</v>
      </c>
      <c r="B20" s="8"/>
      <c r="C20" s="68"/>
      <c r="D20" s="147"/>
      <c r="E20" s="148"/>
      <c r="F20" s="148"/>
      <c r="G20" s="148"/>
      <c r="H20" s="148"/>
      <c r="I20" s="148"/>
      <c r="J20" s="148"/>
      <c r="K20" s="148"/>
    </row>
    <row r="21" spans="1:11" ht="18.75" customHeight="1">
      <c r="A21" s="8" t="s">
        <v>118</v>
      </c>
      <c r="B21" s="8"/>
      <c r="C21" s="67"/>
      <c r="D21" s="153"/>
      <c r="E21" s="153"/>
      <c r="F21" s="153"/>
      <c r="G21" s="153"/>
      <c r="H21" s="153"/>
      <c r="I21" s="153"/>
      <c r="J21" s="153"/>
      <c r="K21" s="153"/>
    </row>
    <row r="22" spans="1:11" ht="18.75" customHeight="1">
      <c r="A22" s="8" t="s">
        <v>82</v>
      </c>
      <c r="B22" s="8"/>
      <c r="C22" s="8"/>
      <c r="D22" s="149" t="s">
        <v>67</v>
      </c>
      <c r="E22" s="149"/>
      <c r="F22" s="149"/>
      <c r="G22" s="149"/>
      <c r="H22" s="149"/>
      <c r="I22" s="149"/>
      <c r="J22" s="149"/>
      <c r="K22" s="149"/>
    </row>
    <row r="23" spans="1:11" ht="18.75" customHeight="1">
      <c r="A23" s="105" t="s">
        <v>177</v>
      </c>
      <c r="B23" s="105"/>
      <c r="C23" s="9" t="s">
        <v>178</v>
      </c>
      <c r="D23" s="8"/>
      <c r="E23" s="8" t="s">
        <v>179</v>
      </c>
      <c r="F23" s="8"/>
      <c r="G23" s="8"/>
      <c r="H23" s="106"/>
      <c r="I23" s="106"/>
      <c r="J23" s="106"/>
      <c r="K23" s="106"/>
    </row>
    <row r="24" spans="1:11" ht="18.75" customHeight="1" thickBot="1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</row>
    <row r="25" spans="1:11" ht="30" customHeight="1" thickBot="1">
      <c r="A25" s="11" t="s">
        <v>8</v>
      </c>
      <c r="B25" s="172" t="s">
        <v>9</v>
      </c>
      <c r="C25" s="173"/>
      <c r="D25" s="173"/>
      <c r="E25" s="174"/>
      <c r="F25" s="12" t="s">
        <v>31</v>
      </c>
      <c r="G25" s="13" t="s">
        <v>55</v>
      </c>
      <c r="H25" s="12" t="s">
        <v>61</v>
      </c>
      <c r="I25" s="12" t="s">
        <v>60</v>
      </c>
      <c r="J25" s="14" t="s">
        <v>62</v>
      </c>
      <c r="K25" s="15" t="s">
        <v>32</v>
      </c>
    </row>
    <row r="26" spans="1:11" ht="19.5" customHeight="1" thickBot="1">
      <c r="A26" s="112" t="s">
        <v>29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4"/>
    </row>
    <row r="27" spans="1:11" ht="19.5" customHeight="1">
      <c r="A27" s="126" t="s">
        <v>10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8"/>
    </row>
    <row r="28" spans="1:11" ht="19.5" customHeight="1">
      <c r="A28" s="16">
        <v>1</v>
      </c>
      <c r="B28" s="96" t="s">
        <v>182</v>
      </c>
      <c r="C28" s="97"/>
      <c r="D28" s="97"/>
      <c r="E28" s="98"/>
      <c r="F28" s="17" t="s">
        <v>35</v>
      </c>
      <c r="G28" s="18">
        <v>32</v>
      </c>
      <c r="H28" s="19">
        <v>0.7</v>
      </c>
      <c r="I28" s="20"/>
      <c r="J28" s="21">
        <f aca="true" t="shared" si="0" ref="J28:J35">I28*G28</f>
        <v>0</v>
      </c>
      <c r="K28" s="22">
        <f aca="true" t="shared" si="1" ref="K28:K35">H28*I28*G28</f>
        <v>0</v>
      </c>
    </row>
    <row r="29" spans="1:11" ht="19.5" customHeight="1">
      <c r="A29" s="16">
        <v>2</v>
      </c>
      <c r="B29" s="96" t="s">
        <v>183</v>
      </c>
      <c r="C29" s="97"/>
      <c r="D29" s="97"/>
      <c r="E29" s="98"/>
      <c r="F29" s="17" t="s">
        <v>35</v>
      </c>
      <c r="G29" s="18">
        <v>32</v>
      </c>
      <c r="H29" s="19">
        <v>0.7</v>
      </c>
      <c r="I29" s="20"/>
      <c r="J29" s="21">
        <f t="shared" si="0"/>
        <v>0</v>
      </c>
      <c r="K29" s="22">
        <f t="shared" si="1"/>
        <v>0</v>
      </c>
    </row>
    <row r="30" spans="1:11" ht="19.5" customHeight="1">
      <c r="A30" s="16">
        <v>3</v>
      </c>
      <c r="B30" s="96" t="s">
        <v>184</v>
      </c>
      <c r="C30" s="97"/>
      <c r="D30" s="97"/>
      <c r="E30" s="98"/>
      <c r="F30" s="17" t="s">
        <v>35</v>
      </c>
      <c r="G30" s="18">
        <v>32</v>
      </c>
      <c r="H30" s="19">
        <v>0.7</v>
      </c>
      <c r="I30" s="20"/>
      <c r="J30" s="21">
        <f t="shared" si="0"/>
        <v>0</v>
      </c>
      <c r="K30" s="22">
        <f t="shared" si="1"/>
        <v>0</v>
      </c>
    </row>
    <row r="31" spans="1:11" ht="19.5" customHeight="1">
      <c r="A31" s="16">
        <v>4</v>
      </c>
      <c r="B31" s="96" t="s">
        <v>187</v>
      </c>
      <c r="C31" s="97"/>
      <c r="D31" s="97"/>
      <c r="E31" s="98"/>
      <c r="F31" s="17" t="s">
        <v>35</v>
      </c>
      <c r="G31" s="18">
        <v>32</v>
      </c>
      <c r="H31" s="19">
        <v>0.7</v>
      </c>
      <c r="I31" s="20"/>
      <c r="J31" s="21">
        <f>I31*G31</f>
        <v>0</v>
      </c>
      <c r="K31" s="22">
        <f>H31*I31*G31</f>
        <v>0</v>
      </c>
    </row>
    <row r="32" spans="1:11" ht="19.5" customHeight="1">
      <c r="A32" s="16">
        <v>5</v>
      </c>
      <c r="B32" s="81" t="s">
        <v>190</v>
      </c>
      <c r="C32" s="82"/>
      <c r="D32" s="82"/>
      <c r="E32" s="83"/>
      <c r="F32" s="17" t="s">
        <v>35</v>
      </c>
      <c r="G32" s="18">
        <v>32</v>
      </c>
      <c r="H32" s="19">
        <v>0.7</v>
      </c>
      <c r="I32" s="20"/>
      <c r="J32" s="21">
        <f>I32*G32</f>
        <v>0</v>
      </c>
      <c r="K32" s="22">
        <f>H32*I32*G32</f>
        <v>0</v>
      </c>
    </row>
    <row r="33" spans="1:11" ht="19.5" customHeight="1">
      <c r="A33" s="16">
        <v>6</v>
      </c>
      <c r="B33" s="96" t="s">
        <v>11</v>
      </c>
      <c r="C33" s="97"/>
      <c r="D33" s="97"/>
      <c r="E33" s="98"/>
      <c r="F33" s="17" t="s">
        <v>41</v>
      </c>
      <c r="G33" s="18">
        <v>50</v>
      </c>
      <c r="H33" s="19">
        <v>0.7</v>
      </c>
      <c r="I33" s="20"/>
      <c r="J33" s="21">
        <f t="shared" si="0"/>
        <v>0</v>
      </c>
      <c r="K33" s="22">
        <f t="shared" si="1"/>
        <v>0</v>
      </c>
    </row>
    <row r="34" spans="1:11" ht="19.5" customHeight="1">
      <c r="A34" s="16">
        <v>7</v>
      </c>
      <c r="B34" s="99" t="s">
        <v>85</v>
      </c>
      <c r="C34" s="99"/>
      <c r="D34" s="99"/>
      <c r="E34" s="99"/>
      <c r="F34" s="17" t="s">
        <v>86</v>
      </c>
      <c r="G34" s="18">
        <v>36</v>
      </c>
      <c r="H34" s="19">
        <v>0.8</v>
      </c>
      <c r="I34" s="20"/>
      <c r="J34" s="21">
        <f t="shared" si="0"/>
        <v>0</v>
      </c>
      <c r="K34" s="22">
        <f t="shared" si="1"/>
        <v>0</v>
      </c>
    </row>
    <row r="35" spans="1:11" ht="19.5" customHeight="1" thickBot="1">
      <c r="A35" s="16">
        <v>8</v>
      </c>
      <c r="B35" s="144" t="s">
        <v>87</v>
      </c>
      <c r="C35" s="145"/>
      <c r="D35" s="145"/>
      <c r="E35" s="146"/>
      <c r="F35" s="17" t="s">
        <v>88</v>
      </c>
      <c r="G35" s="18">
        <v>50</v>
      </c>
      <c r="H35" s="19">
        <v>0.7</v>
      </c>
      <c r="I35" s="20"/>
      <c r="J35" s="21">
        <f t="shared" si="0"/>
        <v>0</v>
      </c>
      <c r="K35" s="22">
        <f t="shared" si="1"/>
        <v>0</v>
      </c>
    </row>
    <row r="36" spans="1:11" ht="19.5" customHeight="1">
      <c r="A36" s="126" t="s">
        <v>12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8"/>
    </row>
    <row r="37" spans="1:11" ht="19.5" customHeight="1">
      <c r="A37" s="16">
        <v>9</v>
      </c>
      <c r="B37" s="96" t="s">
        <v>84</v>
      </c>
      <c r="C37" s="97"/>
      <c r="D37" s="97"/>
      <c r="E37" s="98"/>
      <c r="F37" s="17" t="s">
        <v>43</v>
      </c>
      <c r="G37" s="18">
        <v>18</v>
      </c>
      <c r="H37" s="19">
        <v>1.4</v>
      </c>
      <c r="I37" s="20"/>
      <c r="J37" s="21">
        <f>I37*G37</f>
        <v>0</v>
      </c>
      <c r="K37" s="23">
        <f>H37*I37*G37</f>
        <v>0</v>
      </c>
    </row>
    <row r="38" spans="1:11" ht="19.5" customHeight="1" thickBot="1">
      <c r="A38" s="24">
        <v>10</v>
      </c>
      <c r="B38" s="135" t="s">
        <v>13</v>
      </c>
      <c r="C38" s="136"/>
      <c r="D38" s="136"/>
      <c r="E38" s="137"/>
      <c r="F38" s="25" t="s">
        <v>44</v>
      </c>
      <c r="G38" s="26">
        <v>24</v>
      </c>
      <c r="H38" s="27">
        <v>1.1</v>
      </c>
      <c r="I38" s="28"/>
      <c r="J38" s="21">
        <f>I38*G38</f>
        <v>0</v>
      </c>
      <c r="K38" s="23">
        <f>H38*I38*G38</f>
        <v>0</v>
      </c>
    </row>
    <row r="39" spans="1:11" ht="19.5" customHeight="1">
      <c r="A39" s="132" t="s">
        <v>14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4"/>
    </row>
    <row r="40" spans="1:11" ht="19.5" customHeight="1">
      <c r="A40" s="16">
        <v>11</v>
      </c>
      <c r="B40" s="99" t="s">
        <v>15</v>
      </c>
      <c r="C40" s="99"/>
      <c r="D40" s="99"/>
      <c r="E40" s="99"/>
      <c r="F40" s="17" t="s">
        <v>100</v>
      </c>
      <c r="G40" s="18">
        <v>24</v>
      </c>
      <c r="H40" s="19">
        <v>1.8</v>
      </c>
      <c r="I40" s="20"/>
      <c r="J40" s="21">
        <f>I40*G40</f>
        <v>0</v>
      </c>
      <c r="K40" s="23">
        <f>H40*I40*G40</f>
        <v>0</v>
      </c>
    </row>
    <row r="41" spans="1:11" ht="19.5" customHeight="1">
      <c r="A41" s="16">
        <v>12</v>
      </c>
      <c r="B41" s="96" t="s">
        <v>16</v>
      </c>
      <c r="C41" s="97"/>
      <c r="D41" s="97"/>
      <c r="E41" s="98"/>
      <c r="F41" s="17" t="s">
        <v>100</v>
      </c>
      <c r="G41" s="18">
        <v>24</v>
      </c>
      <c r="H41" s="19">
        <v>1.8</v>
      </c>
      <c r="I41" s="20"/>
      <c r="J41" s="21">
        <f>I41*G41</f>
        <v>0</v>
      </c>
      <c r="K41" s="23">
        <f>H41*I41*G41</f>
        <v>0</v>
      </c>
    </row>
    <row r="42" spans="1:11" ht="19.5" customHeight="1">
      <c r="A42" s="16">
        <v>13</v>
      </c>
      <c r="B42" s="99" t="s">
        <v>176</v>
      </c>
      <c r="C42" s="99"/>
      <c r="D42" s="99"/>
      <c r="E42" s="99"/>
      <c r="F42" s="17" t="s">
        <v>100</v>
      </c>
      <c r="G42" s="18">
        <v>24</v>
      </c>
      <c r="H42" s="19">
        <v>1.8</v>
      </c>
      <c r="I42" s="20"/>
      <c r="J42" s="45">
        <f>I42*G42</f>
        <v>0</v>
      </c>
      <c r="K42" s="23">
        <f>H42*I42*G42</f>
        <v>0</v>
      </c>
    </row>
    <row r="43" spans="1:11" ht="19.5" customHeight="1" thickBot="1">
      <c r="A43" s="16">
        <v>14</v>
      </c>
      <c r="B43" s="99" t="s">
        <v>191</v>
      </c>
      <c r="C43" s="99"/>
      <c r="D43" s="99"/>
      <c r="E43" s="99"/>
      <c r="F43" s="17" t="s">
        <v>100</v>
      </c>
      <c r="G43" s="18">
        <v>24</v>
      </c>
      <c r="H43" s="19">
        <v>1.8</v>
      </c>
      <c r="I43" s="20"/>
      <c r="J43" s="45">
        <f>I43*G43</f>
        <v>0</v>
      </c>
      <c r="K43" s="23">
        <f>H43*I43*G43</f>
        <v>0</v>
      </c>
    </row>
    <row r="44" spans="1:11" ht="19.5" customHeight="1">
      <c r="A44" s="126" t="s">
        <v>94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8"/>
    </row>
    <row r="45" spans="1:11" ht="19.5" customHeight="1">
      <c r="A45" s="16">
        <v>15</v>
      </c>
      <c r="B45" s="96" t="s">
        <v>95</v>
      </c>
      <c r="C45" s="97"/>
      <c r="D45" s="97"/>
      <c r="E45" s="98"/>
      <c r="F45" s="17" t="s">
        <v>96</v>
      </c>
      <c r="G45" s="18">
        <v>24</v>
      </c>
      <c r="H45" s="19">
        <v>1.1</v>
      </c>
      <c r="I45" s="20"/>
      <c r="J45" s="21">
        <f>I45*G45</f>
        <v>0</v>
      </c>
      <c r="K45" s="23">
        <f>H45*I45*G45</f>
        <v>0</v>
      </c>
    </row>
    <row r="46" spans="1:11" ht="19.5" customHeight="1">
      <c r="A46" s="16">
        <v>16</v>
      </c>
      <c r="B46" s="96" t="s">
        <v>97</v>
      </c>
      <c r="C46" s="97"/>
      <c r="D46" s="97"/>
      <c r="E46" s="98"/>
      <c r="F46" s="17" t="s">
        <v>96</v>
      </c>
      <c r="G46" s="18">
        <v>24</v>
      </c>
      <c r="H46" s="19">
        <v>1.1</v>
      </c>
      <c r="I46" s="20"/>
      <c r="J46" s="21">
        <f>I46*G46</f>
        <v>0</v>
      </c>
      <c r="K46" s="23">
        <f>H46*I46*G46</f>
        <v>0</v>
      </c>
    </row>
    <row r="47" spans="1:11" ht="19.5" customHeight="1">
      <c r="A47" s="16">
        <v>17</v>
      </c>
      <c r="B47" s="96" t="s">
        <v>130</v>
      </c>
      <c r="C47" s="97"/>
      <c r="D47" s="97"/>
      <c r="E47" s="98"/>
      <c r="F47" s="17" t="s">
        <v>96</v>
      </c>
      <c r="G47" s="18">
        <v>24</v>
      </c>
      <c r="H47" s="19">
        <v>1.1</v>
      </c>
      <c r="I47" s="20"/>
      <c r="J47" s="21">
        <f>I47*G47</f>
        <v>0</v>
      </c>
      <c r="K47" s="23">
        <f>H47*I47*G47</f>
        <v>0</v>
      </c>
    </row>
    <row r="48" spans="1:11" ht="19.5" customHeight="1">
      <c r="A48" s="16">
        <v>18</v>
      </c>
      <c r="B48" s="96" t="s">
        <v>131</v>
      </c>
      <c r="C48" s="97"/>
      <c r="D48" s="97"/>
      <c r="E48" s="98"/>
      <c r="F48" s="17" t="s">
        <v>96</v>
      </c>
      <c r="G48" s="18">
        <v>24</v>
      </c>
      <c r="H48" s="19">
        <v>1.1</v>
      </c>
      <c r="I48" s="20"/>
      <c r="J48" s="21">
        <f>I48*G48</f>
        <v>0</v>
      </c>
      <c r="K48" s="23">
        <f>H48*I48*G48</f>
        <v>0</v>
      </c>
    </row>
    <row r="49" spans="1:11" ht="19.5" customHeight="1" thickBot="1">
      <c r="A49" s="16">
        <v>19</v>
      </c>
      <c r="B49" s="96" t="s">
        <v>132</v>
      </c>
      <c r="C49" s="97"/>
      <c r="D49" s="97"/>
      <c r="E49" s="98"/>
      <c r="F49" s="17" t="s">
        <v>96</v>
      </c>
      <c r="G49" s="18">
        <v>24</v>
      </c>
      <c r="H49" s="19">
        <v>1.1</v>
      </c>
      <c r="I49" s="20"/>
      <c r="J49" s="21">
        <f>I49*G49</f>
        <v>0</v>
      </c>
      <c r="K49" s="23">
        <f>H49*I49*G49</f>
        <v>0</v>
      </c>
    </row>
    <row r="50" spans="1:11" ht="19.5" customHeight="1">
      <c r="A50" s="121" t="s">
        <v>81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8"/>
    </row>
    <row r="51" spans="1:11" ht="19.5" customHeight="1" thickBot="1">
      <c r="A51" s="30">
        <v>20</v>
      </c>
      <c r="B51" s="110" t="s">
        <v>18</v>
      </c>
      <c r="C51" s="110"/>
      <c r="D51" s="110"/>
      <c r="E51" s="110"/>
      <c r="F51" s="31" t="s">
        <v>119</v>
      </c>
      <c r="G51" s="32">
        <v>36</v>
      </c>
      <c r="H51" s="33">
        <v>1.1</v>
      </c>
      <c r="I51" s="34"/>
      <c r="J51" s="35">
        <f>I51*G51</f>
        <v>0</v>
      </c>
      <c r="K51" s="36">
        <f>H51*I51*G51</f>
        <v>0</v>
      </c>
    </row>
    <row r="52" spans="1:11" ht="19.5" customHeight="1">
      <c r="A52" s="126" t="s">
        <v>19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8"/>
    </row>
    <row r="53" spans="1:11" ht="19.5" customHeight="1">
      <c r="A53" s="16">
        <v>21</v>
      </c>
      <c r="B53" s="96" t="s">
        <v>15</v>
      </c>
      <c r="C53" s="97"/>
      <c r="D53" s="97"/>
      <c r="E53" s="98"/>
      <c r="F53" s="17" t="s">
        <v>33</v>
      </c>
      <c r="G53" s="18" t="s">
        <v>56</v>
      </c>
      <c r="H53" s="19">
        <v>4.6</v>
      </c>
      <c r="I53" s="20"/>
      <c r="J53" s="21">
        <f aca="true" t="shared" si="2" ref="J53:J60">I53</f>
        <v>0</v>
      </c>
      <c r="K53" s="23">
        <f aca="true" t="shared" si="3" ref="K53:K60">H53*I53</f>
        <v>0</v>
      </c>
    </row>
    <row r="54" spans="1:11" ht="19.5" customHeight="1">
      <c r="A54" s="16">
        <v>22</v>
      </c>
      <c r="B54" s="96" t="s">
        <v>16</v>
      </c>
      <c r="C54" s="97"/>
      <c r="D54" s="97"/>
      <c r="E54" s="98"/>
      <c r="F54" s="17" t="s">
        <v>33</v>
      </c>
      <c r="G54" s="18" t="s">
        <v>56</v>
      </c>
      <c r="H54" s="19">
        <v>4.6</v>
      </c>
      <c r="I54" s="20"/>
      <c r="J54" s="21">
        <f t="shared" si="2"/>
        <v>0</v>
      </c>
      <c r="K54" s="23">
        <f t="shared" si="3"/>
        <v>0</v>
      </c>
    </row>
    <row r="55" spans="1:11" ht="19.5" customHeight="1">
      <c r="A55" s="16">
        <v>23</v>
      </c>
      <c r="B55" s="96" t="s">
        <v>21</v>
      </c>
      <c r="C55" s="97"/>
      <c r="D55" s="97"/>
      <c r="E55" s="98"/>
      <c r="F55" s="17" t="s">
        <v>33</v>
      </c>
      <c r="G55" s="18" t="s">
        <v>56</v>
      </c>
      <c r="H55" s="19">
        <v>4.6</v>
      </c>
      <c r="I55" s="20"/>
      <c r="J55" s="21">
        <f t="shared" si="2"/>
        <v>0</v>
      </c>
      <c r="K55" s="23">
        <f t="shared" si="3"/>
        <v>0</v>
      </c>
    </row>
    <row r="56" spans="1:11" ht="19.5" customHeight="1">
      <c r="A56" s="16">
        <v>24</v>
      </c>
      <c r="B56" s="96" t="s">
        <v>22</v>
      </c>
      <c r="C56" s="97"/>
      <c r="D56" s="97"/>
      <c r="E56" s="98"/>
      <c r="F56" s="17" t="s">
        <v>33</v>
      </c>
      <c r="G56" s="18" t="s">
        <v>56</v>
      </c>
      <c r="H56" s="19">
        <v>4.6</v>
      </c>
      <c r="I56" s="20"/>
      <c r="J56" s="21">
        <f t="shared" si="2"/>
        <v>0</v>
      </c>
      <c r="K56" s="23">
        <f t="shared" si="3"/>
        <v>0</v>
      </c>
    </row>
    <row r="57" spans="1:11" ht="19.5" customHeight="1">
      <c r="A57" s="16">
        <v>25</v>
      </c>
      <c r="B57" s="96" t="s">
        <v>30</v>
      </c>
      <c r="C57" s="97"/>
      <c r="D57" s="97"/>
      <c r="E57" s="98"/>
      <c r="F57" s="17" t="s">
        <v>33</v>
      </c>
      <c r="G57" s="18" t="s">
        <v>56</v>
      </c>
      <c r="H57" s="19">
        <v>4.6</v>
      </c>
      <c r="I57" s="20"/>
      <c r="J57" s="21">
        <f t="shared" si="2"/>
        <v>0</v>
      </c>
      <c r="K57" s="23">
        <f t="shared" si="3"/>
        <v>0</v>
      </c>
    </row>
    <row r="58" spans="1:11" ht="19.5" customHeight="1">
      <c r="A58" s="16">
        <v>26</v>
      </c>
      <c r="B58" s="96" t="s">
        <v>137</v>
      </c>
      <c r="C58" s="97"/>
      <c r="D58" s="97"/>
      <c r="E58" s="98"/>
      <c r="F58" s="17" t="s">
        <v>33</v>
      </c>
      <c r="G58" s="18" t="s">
        <v>56</v>
      </c>
      <c r="H58" s="19">
        <v>4.6</v>
      </c>
      <c r="I58" s="20"/>
      <c r="J58" s="21">
        <f>I58</f>
        <v>0</v>
      </c>
      <c r="K58" s="23">
        <f>H58*I58</f>
        <v>0</v>
      </c>
    </row>
    <row r="59" spans="1:11" ht="19.5" customHeight="1">
      <c r="A59" s="16">
        <v>27</v>
      </c>
      <c r="B59" s="96" t="s">
        <v>75</v>
      </c>
      <c r="C59" s="97"/>
      <c r="D59" s="97"/>
      <c r="E59" s="98"/>
      <c r="F59" s="17" t="s">
        <v>33</v>
      </c>
      <c r="G59" s="18" t="s">
        <v>56</v>
      </c>
      <c r="H59" s="19">
        <v>4.6</v>
      </c>
      <c r="I59" s="20"/>
      <c r="J59" s="21">
        <f>I59</f>
        <v>0</v>
      </c>
      <c r="K59" s="23">
        <f>H59*I59</f>
        <v>0</v>
      </c>
    </row>
    <row r="60" spans="1:11" ht="19.5" customHeight="1" thickBot="1">
      <c r="A60" s="16">
        <v>28</v>
      </c>
      <c r="B60" s="96" t="s">
        <v>68</v>
      </c>
      <c r="C60" s="97"/>
      <c r="D60" s="97"/>
      <c r="E60" s="98"/>
      <c r="F60" s="17" t="s">
        <v>33</v>
      </c>
      <c r="G60" s="18" t="s">
        <v>56</v>
      </c>
      <c r="H60" s="19">
        <v>4.6</v>
      </c>
      <c r="I60" s="20"/>
      <c r="J60" s="21">
        <f t="shared" si="2"/>
        <v>0</v>
      </c>
      <c r="K60" s="23">
        <f t="shared" si="3"/>
        <v>0</v>
      </c>
    </row>
    <row r="61" spans="1:11" ht="19.5" customHeight="1">
      <c r="A61" s="126" t="s">
        <v>192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8"/>
    </row>
    <row r="62" spans="1:11" ht="19.5" customHeight="1">
      <c r="A62" s="16">
        <v>29</v>
      </c>
      <c r="B62" s="96" t="s">
        <v>20</v>
      </c>
      <c r="C62" s="97"/>
      <c r="D62" s="97"/>
      <c r="E62" s="98"/>
      <c r="F62" s="17" t="s">
        <v>34</v>
      </c>
      <c r="G62" s="18" t="s">
        <v>56</v>
      </c>
      <c r="H62" s="19">
        <v>4</v>
      </c>
      <c r="I62" s="20"/>
      <c r="J62" s="21">
        <f>I62</f>
        <v>0</v>
      </c>
      <c r="K62" s="23">
        <f>H62*I62</f>
        <v>0</v>
      </c>
    </row>
    <row r="63" spans="1:11" ht="19.5" customHeight="1">
      <c r="A63" s="16">
        <v>30</v>
      </c>
      <c r="B63" s="96" t="s">
        <v>16</v>
      </c>
      <c r="C63" s="97"/>
      <c r="D63" s="97"/>
      <c r="E63" s="98"/>
      <c r="F63" s="17" t="s">
        <v>34</v>
      </c>
      <c r="G63" s="18" t="s">
        <v>56</v>
      </c>
      <c r="H63" s="19">
        <v>4</v>
      </c>
      <c r="I63" s="20"/>
      <c r="J63" s="21">
        <f aca="true" t="shared" si="4" ref="J63:J73">I63</f>
        <v>0</v>
      </c>
      <c r="K63" s="23">
        <f aca="true" t="shared" si="5" ref="K63:K69">H63*I63</f>
        <v>0</v>
      </c>
    </row>
    <row r="64" spans="1:11" ht="19.5" customHeight="1">
      <c r="A64" s="16">
        <v>31</v>
      </c>
      <c r="B64" s="81" t="s">
        <v>24</v>
      </c>
      <c r="C64" s="82"/>
      <c r="D64" s="82"/>
      <c r="E64" s="83"/>
      <c r="F64" s="17" t="s">
        <v>34</v>
      </c>
      <c r="G64" s="18" t="s">
        <v>56</v>
      </c>
      <c r="H64" s="19">
        <v>4</v>
      </c>
      <c r="I64" s="20"/>
      <c r="J64" s="21">
        <f t="shared" si="4"/>
        <v>0</v>
      </c>
      <c r="K64" s="23">
        <f t="shared" si="5"/>
        <v>0</v>
      </c>
    </row>
    <row r="65" spans="1:11" ht="19.5" customHeight="1">
      <c r="A65" s="16">
        <v>32</v>
      </c>
      <c r="B65" s="96" t="s">
        <v>22</v>
      </c>
      <c r="C65" s="97"/>
      <c r="D65" s="97"/>
      <c r="E65" s="98"/>
      <c r="F65" s="17" t="s">
        <v>34</v>
      </c>
      <c r="G65" s="18" t="s">
        <v>56</v>
      </c>
      <c r="H65" s="19">
        <v>4</v>
      </c>
      <c r="I65" s="20"/>
      <c r="J65" s="21">
        <f t="shared" si="4"/>
        <v>0</v>
      </c>
      <c r="K65" s="23">
        <f t="shared" si="5"/>
        <v>0</v>
      </c>
    </row>
    <row r="66" spans="1:11" ht="19.5" customHeight="1">
      <c r="A66" s="16">
        <v>33</v>
      </c>
      <c r="B66" s="96" t="s">
        <v>23</v>
      </c>
      <c r="C66" s="97"/>
      <c r="D66" s="97"/>
      <c r="E66" s="98"/>
      <c r="F66" s="17" t="s">
        <v>34</v>
      </c>
      <c r="G66" s="18" t="s">
        <v>56</v>
      </c>
      <c r="H66" s="19">
        <v>4</v>
      </c>
      <c r="I66" s="20"/>
      <c r="J66" s="21">
        <f t="shared" si="4"/>
        <v>0</v>
      </c>
      <c r="K66" s="23">
        <f t="shared" si="5"/>
        <v>0</v>
      </c>
    </row>
    <row r="67" spans="1:11" ht="19.5" customHeight="1">
      <c r="A67" s="16">
        <v>34</v>
      </c>
      <c r="B67" s="150" t="s">
        <v>25</v>
      </c>
      <c r="C67" s="151"/>
      <c r="D67" s="151"/>
      <c r="E67" s="152"/>
      <c r="F67" s="17" t="s">
        <v>34</v>
      </c>
      <c r="G67" s="18" t="s">
        <v>56</v>
      </c>
      <c r="H67" s="19">
        <v>4</v>
      </c>
      <c r="I67" s="20"/>
      <c r="J67" s="21">
        <f t="shared" si="4"/>
        <v>0</v>
      </c>
      <c r="K67" s="23">
        <f t="shared" si="5"/>
        <v>0</v>
      </c>
    </row>
    <row r="68" spans="1:11" ht="19.5" customHeight="1">
      <c r="A68" s="16">
        <v>35</v>
      </c>
      <c r="B68" s="96" t="s">
        <v>26</v>
      </c>
      <c r="C68" s="97"/>
      <c r="D68" s="97"/>
      <c r="E68" s="98"/>
      <c r="F68" s="17" t="s">
        <v>34</v>
      </c>
      <c r="G68" s="18" t="s">
        <v>56</v>
      </c>
      <c r="H68" s="19">
        <v>4</v>
      </c>
      <c r="I68" s="20"/>
      <c r="J68" s="21">
        <f t="shared" si="4"/>
        <v>0</v>
      </c>
      <c r="K68" s="23">
        <f t="shared" si="5"/>
        <v>0</v>
      </c>
    </row>
    <row r="69" spans="1:11" ht="19.5" customHeight="1">
      <c r="A69" s="16">
        <v>36</v>
      </c>
      <c r="B69" s="96" t="s">
        <v>27</v>
      </c>
      <c r="C69" s="97"/>
      <c r="D69" s="97"/>
      <c r="E69" s="98"/>
      <c r="F69" s="17" t="s">
        <v>34</v>
      </c>
      <c r="G69" s="18" t="s">
        <v>56</v>
      </c>
      <c r="H69" s="19">
        <v>4</v>
      </c>
      <c r="I69" s="20"/>
      <c r="J69" s="21">
        <f t="shared" si="4"/>
        <v>0</v>
      </c>
      <c r="K69" s="23">
        <f t="shared" si="5"/>
        <v>0</v>
      </c>
    </row>
    <row r="70" spans="1:11" ht="19.5" customHeight="1">
      <c r="A70" s="16">
        <v>37</v>
      </c>
      <c r="B70" s="96" t="s">
        <v>28</v>
      </c>
      <c r="C70" s="97"/>
      <c r="D70" s="97"/>
      <c r="E70" s="98"/>
      <c r="F70" s="17" t="s">
        <v>34</v>
      </c>
      <c r="G70" s="18" t="s">
        <v>56</v>
      </c>
      <c r="H70" s="19">
        <v>4</v>
      </c>
      <c r="I70" s="20"/>
      <c r="J70" s="21">
        <f t="shared" si="4"/>
        <v>0</v>
      </c>
      <c r="K70" s="23">
        <f>H70*I70</f>
        <v>0</v>
      </c>
    </row>
    <row r="71" spans="1:11" ht="19.5" customHeight="1">
      <c r="A71" s="16">
        <v>38</v>
      </c>
      <c r="B71" s="96" t="s">
        <v>89</v>
      </c>
      <c r="C71" s="97"/>
      <c r="D71" s="97"/>
      <c r="E71" s="98"/>
      <c r="F71" s="17" t="s">
        <v>34</v>
      </c>
      <c r="G71" s="18" t="s">
        <v>56</v>
      </c>
      <c r="H71" s="19">
        <v>4</v>
      </c>
      <c r="I71" s="20"/>
      <c r="J71" s="21">
        <f t="shared" si="4"/>
        <v>0</v>
      </c>
      <c r="K71" s="23">
        <f>H71*I71</f>
        <v>0</v>
      </c>
    </row>
    <row r="72" spans="1:11" ht="19.5" customHeight="1">
      <c r="A72" s="16">
        <v>39</v>
      </c>
      <c r="B72" s="96" t="s">
        <v>64</v>
      </c>
      <c r="C72" s="97"/>
      <c r="D72" s="97"/>
      <c r="E72" s="98"/>
      <c r="F72" s="17" t="s">
        <v>34</v>
      </c>
      <c r="G72" s="18" t="s">
        <v>56</v>
      </c>
      <c r="H72" s="19">
        <v>4</v>
      </c>
      <c r="I72" s="20"/>
      <c r="J72" s="21">
        <f t="shared" si="4"/>
        <v>0</v>
      </c>
      <c r="K72" s="23">
        <f>H72*I72</f>
        <v>0</v>
      </c>
    </row>
    <row r="73" spans="1:11" ht="19.5" customHeight="1" thickBot="1">
      <c r="A73" s="16">
        <v>40</v>
      </c>
      <c r="B73" s="96" t="s">
        <v>15</v>
      </c>
      <c r="C73" s="97"/>
      <c r="D73" s="97"/>
      <c r="E73" s="98"/>
      <c r="F73" s="17" t="s">
        <v>34</v>
      </c>
      <c r="G73" s="18" t="s">
        <v>56</v>
      </c>
      <c r="H73" s="19">
        <v>4</v>
      </c>
      <c r="I73" s="20"/>
      <c r="J73" s="21">
        <f t="shared" si="4"/>
        <v>0</v>
      </c>
      <c r="K73" s="23">
        <f>H73*I73</f>
        <v>0</v>
      </c>
    </row>
    <row r="74" spans="1:11" ht="19.5" customHeight="1">
      <c r="A74" s="121" t="s">
        <v>72</v>
      </c>
      <c r="B74" s="122"/>
      <c r="C74" s="122"/>
      <c r="D74" s="122"/>
      <c r="E74" s="122"/>
      <c r="F74" s="122"/>
      <c r="G74" s="122"/>
      <c r="H74" s="122"/>
      <c r="I74" s="122"/>
      <c r="J74" s="123"/>
      <c r="K74" s="124"/>
    </row>
    <row r="75" spans="1:11" ht="19.5" customHeight="1">
      <c r="A75" s="16">
        <v>41</v>
      </c>
      <c r="B75" s="96" t="s">
        <v>15</v>
      </c>
      <c r="C75" s="97"/>
      <c r="D75" s="97"/>
      <c r="E75" s="98"/>
      <c r="F75" s="17" t="s">
        <v>76</v>
      </c>
      <c r="G75" s="18" t="s">
        <v>56</v>
      </c>
      <c r="H75" s="19">
        <v>18.2</v>
      </c>
      <c r="I75" s="20"/>
      <c r="J75" s="21">
        <f aca="true" t="shared" si="6" ref="J75:J90">I75</f>
        <v>0</v>
      </c>
      <c r="K75" s="23">
        <f aca="true" t="shared" si="7" ref="K75:K90">H75*I75</f>
        <v>0</v>
      </c>
    </row>
    <row r="76" spans="1:11" ht="19.5" customHeight="1">
      <c r="A76" s="16">
        <v>42</v>
      </c>
      <c r="B76" s="96" t="s">
        <v>16</v>
      </c>
      <c r="C76" s="97"/>
      <c r="D76" s="97"/>
      <c r="E76" s="98"/>
      <c r="F76" s="17" t="s">
        <v>76</v>
      </c>
      <c r="G76" s="18" t="s">
        <v>56</v>
      </c>
      <c r="H76" s="19">
        <v>18.2</v>
      </c>
      <c r="I76" s="20"/>
      <c r="J76" s="21">
        <f t="shared" si="6"/>
        <v>0</v>
      </c>
      <c r="K76" s="23">
        <f t="shared" si="7"/>
        <v>0</v>
      </c>
    </row>
    <row r="77" spans="1:11" ht="19.5" customHeight="1">
      <c r="A77" s="16">
        <v>43</v>
      </c>
      <c r="B77" s="96" t="s">
        <v>21</v>
      </c>
      <c r="C77" s="97"/>
      <c r="D77" s="97"/>
      <c r="E77" s="98"/>
      <c r="F77" s="17" t="s">
        <v>76</v>
      </c>
      <c r="G77" s="18" t="s">
        <v>56</v>
      </c>
      <c r="H77" s="19">
        <v>18.2</v>
      </c>
      <c r="I77" s="20"/>
      <c r="J77" s="21">
        <f t="shared" si="6"/>
        <v>0</v>
      </c>
      <c r="K77" s="23">
        <f t="shared" si="7"/>
        <v>0</v>
      </c>
    </row>
    <row r="78" spans="1:11" ht="19.5" customHeight="1">
      <c r="A78" s="16">
        <v>44</v>
      </c>
      <c r="B78" s="96" t="s">
        <v>73</v>
      </c>
      <c r="C78" s="97"/>
      <c r="D78" s="97"/>
      <c r="E78" s="98"/>
      <c r="F78" s="17" t="s">
        <v>76</v>
      </c>
      <c r="G78" s="18" t="s">
        <v>56</v>
      </c>
      <c r="H78" s="19">
        <v>18.2</v>
      </c>
      <c r="I78" s="20"/>
      <c r="J78" s="21">
        <f t="shared" si="6"/>
        <v>0</v>
      </c>
      <c r="K78" s="23">
        <f t="shared" si="7"/>
        <v>0</v>
      </c>
    </row>
    <row r="79" spans="1:11" ht="19.5" customHeight="1">
      <c r="A79" s="16">
        <v>45</v>
      </c>
      <c r="B79" s="96" t="s">
        <v>121</v>
      </c>
      <c r="C79" s="97"/>
      <c r="D79" s="97"/>
      <c r="E79" s="98"/>
      <c r="F79" s="17" t="s">
        <v>76</v>
      </c>
      <c r="G79" s="18" t="s">
        <v>56</v>
      </c>
      <c r="H79" s="19">
        <v>18.2</v>
      </c>
      <c r="I79" s="20"/>
      <c r="J79" s="21">
        <f t="shared" si="6"/>
        <v>0</v>
      </c>
      <c r="K79" s="23">
        <f t="shared" si="7"/>
        <v>0</v>
      </c>
    </row>
    <row r="80" spans="1:11" ht="17.25" customHeight="1">
      <c r="A80" s="16">
        <v>46</v>
      </c>
      <c r="B80" s="96" t="s">
        <v>22</v>
      </c>
      <c r="C80" s="97"/>
      <c r="D80" s="97"/>
      <c r="E80" s="98"/>
      <c r="F80" s="17" t="s">
        <v>76</v>
      </c>
      <c r="G80" s="18" t="s">
        <v>56</v>
      </c>
      <c r="H80" s="19">
        <v>18.2</v>
      </c>
      <c r="I80" s="20"/>
      <c r="J80" s="21">
        <f t="shared" si="6"/>
        <v>0</v>
      </c>
      <c r="K80" s="23">
        <f t="shared" si="7"/>
        <v>0</v>
      </c>
    </row>
    <row r="81" spans="1:11" ht="19.5" customHeight="1" hidden="1">
      <c r="A81" s="16">
        <v>47</v>
      </c>
      <c r="B81" s="96" t="s">
        <v>30</v>
      </c>
      <c r="C81" s="97"/>
      <c r="D81" s="97"/>
      <c r="E81" s="98"/>
      <c r="F81" s="17" t="s">
        <v>76</v>
      </c>
      <c r="G81" s="18" t="s">
        <v>56</v>
      </c>
      <c r="H81" s="19">
        <v>18.2</v>
      </c>
      <c r="I81" s="20"/>
      <c r="J81" s="21">
        <f t="shared" si="6"/>
        <v>0</v>
      </c>
      <c r="K81" s="23">
        <f t="shared" si="7"/>
        <v>0</v>
      </c>
    </row>
    <row r="82" spans="1:11" ht="19.5" customHeight="1" hidden="1">
      <c r="A82" s="16">
        <v>48</v>
      </c>
      <c r="B82" s="96" t="s">
        <v>20</v>
      </c>
      <c r="C82" s="97"/>
      <c r="D82" s="97"/>
      <c r="E82" s="98"/>
      <c r="F82" s="17" t="s">
        <v>76</v>
      </c>
      <c r="G82" s="18" t="s">
        <v>56</v>
      </c>
      <c r="H82" s="19">
        <v>18.2</v>
      </c>
      <c r="I82" s="20"/>
      <c r="J82" s="21">
        <f t="shared" si="6"/>
        <v>0</v>
      </c>
      <c r="K82" s="23">
        <f t="shared" si="7"/>
        <v>0</v>
      </c>
    </row>
    <row r="83" spans="1:11" ht="19.5" customHeight="1">
      <c r="A83" s="16">
        <v>47</v>
      </c>
      <c r="B83" s="96" t="s">
        <v>25</v>
      </c>
      <c r="C83" s="97"/>
      <c r="D83" s="97"/>
      <c r="E83" s="98"/>
      <c r="F83" s="17" t="s">
        <v>76</v>
      </c>
      <c r="G83" s="18" t="s">
        <v>56</v>
      </c>
      <c r="H83" s="19">
        <v>18.2</v>
      </c>
      <c r="I83" s="20"/>
      <c r="J83" s="21">
        <f t="shared" si="6"/>
        <v>0</v>
      </c>
      <c r="K83" s="23">
        <f t="shared" si="7"/>
        <v>0</v>
      </c>
    </row>
    <row r="84" spans="1:11" ht="19.5" customHeight="1">
      <c r="A84" s="16">
        <v>48</v>
      </c>
      <c r="B84" s="96" t="s">
        <v>74</v>
      </c>
      <c r="C84" s="97"/>
      <c r="D84" s="97"/>
      <c r="E84" s="98"/>
      <c r="F84" s="17" t="s">
        <v>76</v>
      </c>
      <c r="G84" s="18" t="s">
        <v>56</v>
      </c>
      <c r="H84" s="19">
        <v>18.2</v>
      </c>
      <c r="I84" s="20"/>
      <c r="J84" s="21">
        <f t="shared" si="6"/>
        <v>0</v>
      </c>
      <c r="K84" s="23">
        <f t="shared" si="7"/>
        <v>0</v>
      </c>
    </row>
    <row r="85" spans="1:11" ht="19.5" customHeight="1">
      <c r="A85" s="16">
        <v>49</v>
      </c>
      <c r="B85" s="96" t="s">
        <v>64</v>
      </c>
      <c r="C85" s="97"/>
      <c r="D85" s="97"/>
      <c r="E85" s="98"/>
      <c r="F85" s="17" t="s">
        <v>76</v>
      </c>
      <c r="G85" s="18" t="s">
        <v>56</v>
      </c>
      <c r="H85" s="19">
        <v>18.2</v>
      </c>
      <c r="I85" s="20"/>
      <c r="J85" s="21">
        <f t="shared" si="6"/>
        <v>0</v>
      </c>
      <c r="K85" s="23">
        <f t="shared" si="7"/>
        <v>0</v>
      </c>
    </row>
    <row r="86" spans="1:11" ht="19.5" customHeight="1">
      <c r="A86" s="16">
        <v>50</v>
      </c>
      <c r="B86" s="96" t="s">
        <v>17</v>
      </c>
      <c r="C86" s="97"/>
      <c r="D86" s="97"/>
      <c r="E86" s="98"/>
      <c r="F86" s="17" t="s">
        <v>76</v>
      </c>
      <c r="G86" s="18" t="s">
        <v>56</v>
      </c>
      <c r="H86" s="19">
        <v>18.2</v>
      </c>
      <c r="I86" s="20"/>
      <c r="J86" s="21">
        <f t="shared" si="6"/>
        <v>0</v>
      </c>
      <c r="K86" s="23">
        <f t="shared" si="7"/>
        <v>0</v>
      </c>
    </row>
    <row r="87" spans="1:11" ht="19.5" customHeight="1">
      <c r="A87" s="16">
        <v>51</v>
      </c>
      <c r="B87" s="96" t="s">
        <v>26</v>
      </c>
      <c r="C87" s="97"/>
      <c r="D87" s="97"/>
      <c r="E87" s="98"/>
      <c r="F87" s="17" t="s">
        <v>76</v>
      </c>
      <c r="G87" s="18" t="s">
        <v>56</v>
      </c>
      <c r="H87" s="19">
        <v>18.2</v>
      </c>
      <c r="I87" s="20"/>
      <c r="J87" s="21">
        <f t="shared" si="6"/>
        <v>0</v>
      </c>
      <c r="K87" s="23">
        <f t="shared" si="7"/>
        <v>0</v>
      </c>
    </row>
    <row r="88" spans="1:11" ht="19.5" customHeight="1">
      <c r="A88" s="16">
        <v>52</v>
      </c>
      <c r="B88" s="96" t="s">
        <v>20</v>
      </c>
      <c r="C88" s="97"/>
      <c r="D88" s="97"/>
      <c r="E88" s="98"/>
      <c r="F88" s="17" t="s">
        <v>76</v>
      </c>
      <c r="G88" s="18" t="s">
        <v>56</v>
      </c>
      <c r="H88" s="19">
        <v>18.2</v>
      </c>
      <c r="I88" s="20"/>
      <c r="J88" s="21">
        <f>I88</f>
        <v>0</v>
      </c>
      <c r="K88" s="23">
        <f>H88*I88</f>
        <v>0</v>
      </c>
    </row>
    <row r="89" spans="1:11" ht="19.5" customHeight="1">
      <c r="A89" s="16">
        <v>53</v>
      </c>
      <c r="B89" s="96" t="s">
        <v>75</v>
      </c>
      <c r="C89" s="97"/>
      <c r="D89" s="97"/>
      <c r="E89" s="98"/>
      <c r="F89" s="17" t="s">
        <v>76</v>
      </c>
      <c r="G89" s="18" t="s">
        <v>56</v>
      </c>
      <c r="H89" s="19">
        <v>18.2</v>
      </c>
      <c r="I89" s="20"/>
      <c r="J89" s="21">
        <f t="shared" si="6"/>
        <v>0</v>
      </c>
      <c r="K89" s="23">
        <f t="shared" si="7"/>
        <v>0</v>
      </c>
    </row>
    <row r="90" spans="1:11" ht="19.5" customHeight="1">
      <c r="A90" s="16">
        <v>54</v>
      </c>
      <c r="B90" s="96" t="s">
        <v>30</v>
      </c>
      <c r="C90" s="97"/>
      <c r="D90" s="97"/>
      <c r="E90" s="98"/>
      <c r="F90" s="17" t="s">
        <v>76</v>
      </c>
      <c r="G90" s="18" t="s">
        <v>56</v>
      </c>
      <c r="H90" s="19">
        <v>18.2</v>
      </c>
      <c r="I90" s="20"/>
      <c r="J90" s="21">
        <f t="shared" si="6"/>
        <v>0</v>
      </c>
      <c r="K90" s="23">
        <f t="shared" si="7"/>
        <v>0</v>
      </c>
    </row>
    <row r="91" spans="1:11" ht="21.75" customHeight="1" thickBot="1">
      <c r="A91" s="16">
        <v>55</v>
      </c>
      <c r="B91" s="138" t="s">
        <v>89</v>
      </c>
      <c r="C91" s="139"/>
      <c r="D91" s="139"/>
      <c r="E91" s="140"/>
      <c r="F91" s="69" t="s">
        <v>76</v>
      </c>
      <c r="G91" s="70" t="s">
        <v>56</v>
      </c>
      <c r="H91" s="71">
        <v>18.2</v>
      </c>
      <c r="I91" s="72"/>
      <c r="J91" s="73">
        <f>I91</f>
        <v>0</v>
      </c>
      <c r="K91" s="74">
        <f>H91*I91</f>
        <v>0</v>
      </c>
    </row>
    <row r="92" spans="1:11" ht="19.5" customHeight="1" thickBot="1">
      <c r="A92" s="112" t="s">
        <v>71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4"/>
    </row>
    <row r="93" spans="1:11" ht="19.5" customHeight="1">
      <c r="A93" s="132" t="s">
        <v>57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4"/>
    </row>
    <row r="94" spans="1:11" ht="19.5" customHeight="1">
      <c r="A94" s="16">
        <v>56</v>
      </c>
      <c r="B94" s="111" t="s">
        <v>58</v>
      </c>
      <c r="C94" s="111"/>
      <c r="D94" s="111"/>
      <c r="E94" s="111"/>
      <c r="F94" s="17" t="s">
        <v>42</v>
      </c>
      <c r="G94" s="18">
        <v>8</v>
      </c>
      <c r="H94" s="19">
        <v>1.2</v>
      </c>
      <c r="I94" s="20"/>
      <c r="J94" s="21">
        <f>I94*G94</f>
        <v>0</v>
      </c>
      <c r="K94" s="23">
        <f>H94*I94*G94</f>
        <v>0</v>
      </c>
    </row>
    <row r="95" spans="1:11" ht="19.5" customHeight="1">
      <c r="A95" s="16">
        <v>57</v>
      </c>
      <c r="B95" s="111" t="s">
        <v>25</v>
      </c>
      <c r="C95" s="111"/>
      <c r="D95" s="111"/>
      <c r="E95" s="111"/>
      <c r="F95" s="17" t="s">
        <v>42</v>
      </c>
      <c r="G95" s="18">
        <v>8</v>
      </c>
      <c r="H95" s="19">
        <v>1.2</v>
      </c>
      <c r="I95" s="20"/>
      <c r="J95" s="21">
        <f>I95*G95</f>
        <v>0</v>
      </c>
      <c r="K95" s="23">
        <f>H95*I95*G95</f>
        <v>0</v>
      </c>
    </row>
    <row r="96" spans="1:11" ht="19.5" customHeight="1">
      <c r="A96" s="16">
        <v>58</v>
      </c>
      <c r="B96" s="111" t="s">
        <v>17</v>
      </c>
      <c r="C96" s="111"/>
      <c r="D96" s="111"/>
      <c r="E96" s="111"/>
      <c r="F96" s="17" t="s">
        <v>42</v>
      </c>
      <c r="G96" s="18">
        <v>8</v>
      </c>
      <c r="H96" s="19">
        <v>1.2</v>
      </c>
      <c r="I96" s="20"/>
      <c r="J96" s="21">
        <f>I96*G96</f>
        <v>0</v>
      </c>
      <c r="K96" s="23">
        <f>H96*I96*G96</f>
        <v>0</v>
      </c>
    </row>
    <row r="97" spans="1:11" ht="19.5" customHeight="1">
      <c r="A97" s="16">
        <v>59</v>
      </c>
      <c r="B97" s="90" t="s">
        <v>90</v>
      </c>
      <c r="C97" s="91"/>
      <c r="D97" s="91"/>
      <c r="E97" s="92"/>
      <c r="F97" s="17" t="s">
        <v>42</v>
      </c>
      <c r="G97" s="18">
        <v>8</v>
      </c>
      <c r="H97" s="19">
        <v>1.2</v>
      </c>
      <c r="I97" s="20"/>
      <c r="J97" s="21">
        <f>I97*G97</f>
        <v>0</v>
      </c>
      <c r="K97" s="23">
        <f>H97*I97*G97</f>
        <v>0</v>
      </c>
    </row>
    <row r="98" spans="1:11" ht="19.5" customHeight="1" thickBot="1">
      <c r="A98" s="30">
        <v>60</v>
      </c>
      <c r="B98" s="169" t="s">
        <v>193</v>
      </c>
      <c r="C98" s="170"/>
      <c r="D98" s="170"/>
      <c r="E98" s="171"/>
      <c r="F98" s="31" t="s">
        <v>42</v>
      </c>
      <c r="G98" s="32">
        <v>8</v>
      </c>
      <c r="H98" s="19">
        <v>1.2</v>
      </c>
      <c r="I98" s="34"/>
      <c r="J98" s="35">
        <f>I98*G98</f>
        <v>0</v>
      </c>
      <c r="K98" s="23">
        <f>H98*I98*G98</f>
        <v>0</v>
      </c>
    </row>
    <row r="99" spans="1:11" ht="19.5" customHeight="1">
      <c r="A99" s="121" t="s">
        <v>70</v>
      </c>
      <c r="B99" s="122"/>
      <c r="C99" s="122"/>
      <c r="D99" s="122"/>
      <c r="E99" s="122"/>
      <c r="F99" s="122"/>
      <c r="G99" s="122"/>
      <c r="H99" s="122"/>
      <c r="I99" s="122"/>
      <c r="J99" s="123"/>
      <c r="K99" s="124"/>
    </row>
    <row r="100" spans="1:11" ht="19.5" customHeight="1">
      <c r="A100" s="16">
        <v>61</v>
      </c>
      <c r="B100" s="111" t="s">
        <v>77</v>
      </c>
      <c r="C100" s="111"/>
      <c r="D100" s="111"/>
      <c r="E100" s="111"/>
      <c r="F100" s="17" t="s">
        <v>59</v>
      </c>
      <c r="G100" s="18">
        <v>24</v>
      </c>
      <c r="H100" s="19">
        <v>2.2</v>
      </c>
      <c r="I100" s="20"/>
      <c r="J100" s="21">
        <f>I100*G100</f>
        <v>0</v>
      </c>
      <c r="K100" s="23">
        <f>H100*I100*G100</f>
        <v>0</v>
      </c>
    </row>
    <row r="101" spans="1:11" ht="19.5" customHeight="1">
      <c r="A101" s="16">
        <v>62</v>
      </c>
      <c r="B101" s="111" t="s">
        <v>91</v>
      </c>
      <c r="C101" s="111"/>
      <c r="D101" s="111"/>
      <c r="E101" s="111"/>
      <c r="F101" s="17" t="s">
        <v>59</v>
      </c>
      <c r="G101" s="18">
        <v>24</v>
      </c>
      <c r="H101" s="19">
        <v>2.2</v>
      </c>
      <c r="I101" s="20"/>
      <c r="J101" s="21">
        <f>I101*G101</f>
        <v>0</v>
      </c>
      <c r="K101" s="23">
        <f>H101*I101*G101</f>
        <v>0</v>
      </c>
    </row>
    <row r="102" spans="1:11" ht="19.5" customHeight="1" thickBot="1">
      <c r="A102" s="16">
        <v>63</v>
      </c>
      <c r="B102" s="111" t="s">
        <v>92</v>
      </c>
      <c r="C102" s="111"/>
      <c r="D102" s="111"/>
      <c r="E102" s="111"/>
      <c r="F102" s="17" t="s">
        <v>59</v>
      </c>
      <c r="G102" s="18">
        <v>24</v>
      </c>
      <c r="H102" s="19">
        <v>2.2</v>
      </c>
      <c r="I102" s="20"/>
      <c r="J102" s="21">
        <f>I102*G102</f>
        <v>0</v>
      </c>
      <c r="K102" s="23">
        <f>H102*I102*G102</f>
        <v>0</v>
      </c>
    </row>
    <row r="103" spans="1:11" ht="19.5" customHeight="1">
      <c r="A103" s="121" t="s">
        <v>93</v>
      </c>
      <c r="B103" s="122"/>
      <c r="C103" s="122"/>
      <c r="D103" s="122"/>
      <c r="E103" s="122"/>
      <c r="F103" s="122"/>
      <c r="G103" s="122"/>
      <c r="H103" s="122"/>
      <c r="I103" s="122"/>
      <c r="J103" s="123"/>
      <c r="K103" s="124"/>
    </row>
    <row r="104" spans="1:11" ht="19.5" customHeight="1">
      <c r="A104" s="16">
        <v>64</v>
      </c>
      <c r="B104" s="111" t="s">
        <v>16</v>
      </c>
      <c r="C104" s="111"/>
      <c r="D104" s="111"/>
      <c r="E104" s="111"/>
      <c r="F104" s="17" t="s">
        <v>59</v>
      </c>
      <c r="G104" s="18">
        <v>20</v>
      </c>
      <c r="H104" s="19">
        <v>2.2</v>
      </c>
      <c r="I104" s="20"/>
      <c r="J104" s="21">
        <f>I104*G104</f>
        <v>0</v>
      </c>
      <c r="K104" s="23">
        <f>H104*I104*G104</f>
        <v>0</v>
      </c>
    </row>
    <row r="105" spans="1:11" ht="19.5" customHeight="1">
      <c r="A105" s="16">
        <v>65</v>
      </c>
      <c r="B105" s="111" t="s">
        <v>79</v>
      </c>
      <c r="C105" s="111"/>
      <c r="D105" s="111"/>
      <c r="E105" s="111"/>
      <c r="F105" s="17" t="s">
        <v>78</v>
      </c>
      <c r="G105" s="18">
        <v>20</v>
      </c>
      <c r="H105" s="19">
        <v>2.2</v>
      </c>
      <c r="I105" s="20"/>
      <c r="J105" s="21">
        <f>I105*G105</f>
        <v>0</v>
      </c>
      <c r="K105" s="23">
        <f>H105*I105*G105</f>
        <v>0</v>
      </c>
    </row>
    <row r="106" spans="1:11" ht="19.5" customHeight="1" thickBot="1">
      <c r="A106" s="16">
        <v>66</v>
      </c>
      <c r="B106" s="111" t="s">
        <v>80</v>
      </c>
      <c r="C106" s="111"/>
      <c r="D106" s="111"/>
      <c r="E106" s="111"/>
      <c r="F106" s="17" t="s">
        <v>78</v>
      </c>
      <c r="G106" s="18">
        <v>24</v>
      </c>
      <c r="H106" s="19">
        <v>2.2</v>
      </c>
      <c r="I106" s="20"/>
      <c r="J106" s="21">
        <f>I106*G106</f>
        <v>0</v>
      </c>
      <c r="K106" s="23">
        <f>H106*I106*G106</f>
        <v>0</v>
      </c>
    </row>
    <row r="107" spans="1:11" ht="19.5" customHeight="1" thickBot="1">
      <c r="A107" s="129" t="s">
        <v>54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1"/>
    </row>
    <row r="108" spans="1:11" ht="19.5" customHeight="1">
      <c r="A108" s="16">
        <v>67</v>
      </c>
      <c r="B108" s="96" t="s">
        <v>165</v>
      </c>
      <c r="C108" s="97"/>
      <c r="D108" s="97"/>
      <c r="E108" s="98"/>
      <c r="F108" s="17" t="s">
        <v>35</v>
      </c>
      <c r="G108" s="18">
        <v>24</v>
      </c>
      <c r="H108" s="19">
        <v>1.2</v>
      </c>
      <c r="I108" s="20"/>
      <c r="J108" s="21">
        <f aca="true" t="shared" si="8" ref="J108:J113">I108*G108</f>
        <v>0</v>
      </c>
      <c r="K108" s="23">
        <f aca="true" t="shared" si="9" ref="K108:K113">H108*I108*G108</f>
        <v>0</v>
      </c>
    </row>
    <row r="109" spans="1:11" ht="19.5" customHeight="1">
      <c r="A109" s="16">
        <v>68</v>
      </c>
      <c r="B109" s="99" t="s">
        <v>166</v>
      </c>
      <c r="C109" s="99"/>
      <c r="D109" s="99"/>
      <c r="E109" s="99"/>
      <c r="F109" s="17" t="s">
        <v>35</v>
      </c>
      <c r="G109" s="18">
        <v>24</v>
      </c>
      <c r="H109" s="19">
        <v>1.2</v>
      </c>
      <c r="I109" s="20"/>
      <c r="J109" s="21">
        <f t="shared" si="8"/>
        <v>0</v>
      </c>
      <c r="K109" s="23">
        <f t="shared" si="9"/>
        <v>0</v>
      </c>
    </row>
    <row r="110" spans="1:11" ht="19.5" customHeight="1">
      <c r="A110" s="16">
        <v>69</v>
      </c>
      <c r="B110" s="99" t="s">
        <v>167</v>
      </c>
      <c r="C110" s="99"/>
      <c r="D110" s="99"/>
      <c r="E110" s="99"/>
      <c r="F110" s="17" t="s">
        <v>35</v>
      </c>
      <c r="G110" s="18">
        <v>24</v>
      </c>
      <c r="H110" s="19">
        <v>1.2</v>
      </c>
      <c r="I110" s="20"/>
      <c r="J110" s="21">
        <f t="shared" si="8"/>
        <v>0</v>
      </c>
      <c r="K110" s="23">
        <f t="shared" si="9"/>
        <v>0</v>
      </c>
    </row>
    <row r="111" spans="1:11" ht="19.5" customHeight="1">
      <c r="A111" s="16">
        <v>70</v>
      </c>
      <c r="B111" s="138" t="s">
        <v>168</v>
      </c>
      <c r="C111" s="139"/>
      <c r="D111" s="139"/>
      <c r="E111" s="140"/>
      <c r="F111" s="31" t="s">
        <v>100</v>
      </c>
      <c r="G111" s="58">
        <v>20</v>
      </c>
      <c r="H111" s="59">
        <v>1.7</v>
      </c>
      <c r="I111" s="60"/>
      <c r="J111" s="61">
        <f t="shared" si="8"/>
        <v>0</v>
      </c>
      <c r="K111" s="62">
        <f t="shared" si="9"/>
        <v>0</v>
      </c>
    </row>
    <row r="112" spans="1:11" ht="19.5" customHeight="1">
      <c r="A112" s="16">
        <v>71</v>
      </c>
      <c r="B112" s="96" t="s">
        <v>169</v>
      </c>
      <c r="C112" s="97"/>
      <c r="D112" s="97"/>
      <c r="E112" s="98"/>
      <c r="F112" s="17" t="s">
        <v>100</v>
      </c>
      <c r="G112" s="29">
        <v>20</v>
      </c>
      <c r="H112" s="42">
        <v>1.7</v>
      </c>
      <c r="I112" s="43"/>
      <c r="J112" s="46">
        <f t="shared" si="8"/>
        <v>0</v>
      </c>
      <c r="K112" s="44">
        <f t="shared" si="9"/>
        <v>0</v>
      </c>
    </row>
    <row r="113" spans="1:11" ht="19.5" customHeight="1" thickBot="1">
      <c r="A113" s="16">
        <v>72</v>
      </c>
      <c r="B113" s="135" t="s">
        <v>170</v>
      </c>
      <c r="C113" s="136"/>
      <c r="D113" s="136"/>
      <c r="E113" s="137"/>
      <c r="F113" s="41" t="s">
        <v>100</v>
      </c>
      <c r="G113" s="29">
        <v>20</v>
      </c>
      <c r="H113" s="42">
        <v>1.7</v>
      </c>
      <c r="I113" s="43"/>
      <c r="J113" s="46">
        <f t="shared" si="8"/>
        <v>0</v>
      </c>
      <c r="K113" s="44">
        <f t="shared" si="9"/>
        <v>0</v>
      </c>
    </row>
    <row r="114" spans="1:11" ht="16.5" customHeight="1">
      <c r="A114" s="126" t="s">
        <v>155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8"/>
    </row>
    <row r="115" spans="1:11" ht="19.5" customHeight="1">
      <c r="A115" s="40">
        <v>73</v>
      </c>
      <c r="B115" s="141" t="s">
        <v>27</v>
      </c>
      <c r="C115" s="142"/>
      <c r="D115" s="142"/>
      <c r="E115" s="143"/>
      <c r="F115" s="41" t="s">
        <v>41</v>
      </c>
      <c r="G115" s="29">
        <v>24</v>
      </c>
      <c r="H115" s="42">
        <v>1</v>
      </c>
      <c r="I115" s="43"/>
      <c r="J115" s="39">
        <f aca="true" t="shared" si="10" ref="J115:J120">I115*G115</f>
        <v>0</v>
      </c>
      <c r="K115" s="44">
        <f aca="true" t="shared" si="11" ref="K115:K120">H115*I115*G115</f>
        <v>0</v>
      </c>
    </row>
    <row r="116" spans="1:11" ht="19.5" customHeight="1">
      <c r="A116" s="40">
        <v>74</v>
      </c>
      <c r="B116" s="99" t="s">
        <v>20</v>
      </c>
      <c r="C116" s="99"/>
      <c r="D116" s="99"/>
      <c r="E116" s="99"/>
      <c r="F116" s="41" t="s">
        <v>41</v>
      </c>
      <c r="G116" s="18">
        <v>24</v>
      </c>
      <c r="H116" s="19">
        <v>1</v>
      </c>
      <c r="I116" s="20"/>
      <c r="J116" s="45">
        <f t="shared" si="10"/>
        <v>0</v>
      </c>
      <c r="K116" s="23">
        <f t="shared" si="11"/>
        <v>0</v>
      </c>
    </row>
    <row r="117" spans="1:11" ht="19.5" customHeight="1">
      <c r="A117" s="40">
        <v>75</v>
      </c>
      <c r="B117" s="81" t="s">
        <v>175</v>
      </c>
      <c r="C117" s="82"/>
      <c r="D117" s="82"/>
      <c r="E117" s="83"/>
      <c r="F117" s="41" t="s">
        <v>41</v>
      </c>
      <c r="G117" s="18">
        <v>24</v>
      </c>
      <c r="H117" s="19">
        <v>1</v>
      </c>
      <c r="I117" s="43"/>
      <c r="J117" s="45">
        <f>I117*G117</f>
        <v>0</v>
      </c>
      <c r="K117" s="23">
        <f>H117*I117*G117</f>
        <v>0</v>
      </c>
    </row>
    <row r="118" spans="1:11" ht="19.5" customHeight="1">
      <c r="A118" s="40">
        <v>76</v>
      </c>
      <c r="B118" s="116" t="s">
        <v>98</v>
      </c>
      <c r="C118" s="116"/>
      <c r="D118" s="116"/>
      <c r="E118" s="116"/>
      <c r="F118" s="41" t="s">
        <v>41</v>
      </c>
      <c r="G118" s="29">
        <v>24</v>
      </c>
      <c r="H118" s="42">
        <v>1.2</v>
      </c>
      <c r="I118" s="43"/>
      <c r="J118" s="46">
        <f t="shared" si="10"/>
        <v>0</v>
      </c>
      <c r="K118" s="44">
        <f t="shared" si="11"/>
        <v>0</v>
      </c>
    </row>
    <row r="119" spans="1:11" ht="19.5" customHeight="1">
      <c r="A119" s="40">
        <v>77</v>
      </c>
      <c r="B119" s="99" t="s">
        <v>129</v>
      </c>
      <c r="C119" s="99"/>
      <c r="D119" s="99"/>
      <c r="E119" s="99"/>
      <c r="F119" s="17" t="s">
        <v>41</v>
      </c>
      <c r="G119" s="18">
        <v>24</v>
      </c>
      <c r="H119" s="19">
        <v>1.2</v>
      </c>
      <c r="I119" s="20"/>
      <c r="J119" s="45">
        <f>I119*G119</f>
        <v>0</v>
      </c>
      <c r="K119" s="23">
        <f>H119*I119*G119</f>
        <v>0</v>
      </c>
    </row>
    <row r="120" spans="1:11" ht="19.5" customHeight="1" thickBot="1">
      <c r="A120" s="40">
        <v>78</v>
      </c>
      <c r="B120" s="116" t="s">
        <v>99</v>
      </c>
      <c r="C120" s="116"/>
      <c r="D120" s="116"/>
      <c r="E120" s="116"/>
      <c r="F120" s="41" t="s">
        <v>41</v>
      </c>
      <c r="G120" s="29">
        <v>42</v>
      </c>
      <c r="H120" s="42">
        <v>3</v>
      </c>
      <c r="I120" s="43"/>
      <c r="J120" s="46">
        <f t="shared" si="10"/>
        <v>0</v>
      </c>
      <c r="K120" s="44">
        <f t="shared" si="11"/>
        <v>0</v>
      </c>
    </row>
    <row r="121" spans="1:11" ht="18" customHeight="1" thickBot="1">
      <c r="A121" s="112" t="s">
        <v>146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114"/>
    </row>
    <row r="122" spans="1:11" ht="21" customHeight="1">
      <c r="A122" s="40">
        <v>79</v>
      </c>
      <c r="B122" s="120" t="s">
        <v>147</v>
      </c>
      <c r="C122" s="120"/>
      <c r="D122" s="120"/>
      <c r="E122" s="120"/>
      <c r="F122" s="57" t="s">
        <v>153</v>
      </c>
      <c r="G122" s="58">
        <v>20</v>
      </c>
      <c r="H122" s="59">
        <v>4.9</v>
      </c>
      <c r="I122" s="60"/>
      <c r="J122" s="61">
        <f aca="true" t="shared" si="12" ref="J122:J131">I122*G122</f>
        <v>0</v>
      </c>
      <c r="K122" s="62">
        <f aca="true" t="shared" si="13" ref="K122:K131">H122*I122*G122</f>
        <v>0</v>
      </c>
    </row>
    <row r="123" spans="1:11" ht="21" customHeight="1">
      <c r="A123" s="41">
        <v>80</v>
      </c>
      <c r="B123" s="116" t="s">
        <v>148</v>
      </c>
      <c r="C123" s="116"/>
      <c r="D123" s="116"/>
      <c r="E123" s="116"/>
      <c r="F123" s="17" t="s">
        <v>153</v>
      </c>
      <c r="G123" s="29">
        <v>20</v>
      </c>
      <c r="H123" s="19">
        <v>4.9</v>
      </c>
      <c r="I123" s="43"/>
      <c r="J123" s="46">
        <f t="shared" si="12"/>
        <v>0</v>
      </c>
      <c r="K123" s="44">
        <f t="shared" si="13"/>
        <v>0</v>
      </c>
    </row>
    <row r="124" spans="1:11" ht="21" customHeight="1">
      <c r="A124" s="40">
        <v>81</v>
      </c>
      <c r="B124" s="99" t="s">
        <v>149</v>
      </c>
      <c r="C124" s="99"/>
      <c r="D124" s="99"/>
      <c r="E124" s="99"/>
      <c r="F124" s="41" t="s">
        <v>153</v>
      </c>
      <c r="G124" s="29">
        <v>20</v>
      </c>
      <c r="H124" s="42">
        <v>4.9</v>
      </c>
      <c r="I124" s="43"/>
      <c r="J124" s="46">
        <f t="shared" si="12"/>
        <v>0</v>
      </c>
      <c r="K124" s="44">
        <f t="shared" si="13"/>
        <v>0</v>
      </c>
    </row>
    <row r="125" spans="1:11" ht="21" customHeight="1">
      <c r="A125" s="40">
        <v>82</v>
      </c>
      <c r="B125" s="99" t="s">
        <v>188</v>
      </c>
      <c r="C125" s="99"/>
      <c r="D125" s="99"/>
      <c r="E125" s="99"/>
      <c r="F125" s="17" t="s">
        <v>138</v>
      </c>
      <c r="G125" s="18">
        <v>16</v>
      </c>
      <c r="H125" s="19">
        <v>4.9</v>
      </c>
      <c r="I125" s="43"/>
      <c r="J125" s="46">
        <f>I125*G125</f>
        <v>0</v>
      </c>
      <c r="K125" s="44">
        <f>H125*I125*G125</f>
        <v>0</v>
      </c>
    </row>
    <row r="126" spans="1:11" ht="21" customHeight="1">
      <c r="A126" s="41">
        <v>83</v>
      </c>
      <c r="B126" s="99" t="s">
        <v>162</v>
      </c>
      <c r="C126" s="99"/>
      <c r="D126" s="99"/>
      <c r="E126" s="99"/>
      <c r="F126" s="17" t="s">
        <v>138</v>
      </c>
      <c r="G126" s="18">
        <v>16</v>
      </c>
      <c r="H126" s="19">
        <v>4.9</v>
      </c>
      <c r="I126" s="43"/>
      <c r="J126" s="46">
        <f>I126*G126</f>
        <v>0</v>
      </c>
      <c r="K126" s="44">
        <f>H126*I126*G126</f>
        <v>0</v>
      </c>
    </row>
    <row r="127" spans="1:11" ht="21" customHeight="1">
      <c r="A127" s="40">
        <v>84</v>
      </c>
      <c r="B127" s="99" t="s">
        <v>163</v>
      </c>
      <c r="C127" s="99"/>
      <c r="D127" s="99"/>
      <c r="E127" s="99"/>
      <c r="F127" s="17" t="s">
        <v>138</v>
      </c>
      <c r="G127" s="18">
        <v>16</v>
      </c>
      <c r="H127" s="59">
        <v>4.9</v>
      </c>
      <c r="I127" s="43"/>
      <c r="J127" s="45">
        <f>I127*G127</f>
        <v>0</v>
      </c>
      <c r="K127" s="44">
        <f>H127*I127*G127</f>
        <v>0</v>
      </c>
    </row>
    <row r="128" spans="1:11" ht="21" customHeight="1">
      <c r="A128" s="40">
        <v>85</v>
      </c>
      <c r="B128" s="99" t="s">
        <v>164</v>
      </c>
      <c r="C128" s="99"/>
      <c r="D128" s="99"/>
      <c r="E128" s="99"/>
      <c r="F128" s="17" t="s">
        <v>138</v>
      </c>
      <c r="G128" s="18">
        <v>16</v>
      </c>
      <c r="H128" s="19">
        <v>4.9</v>
      </c>
      <c r="I128" s="20"/>
      <c r="J128" s="46">
        <f>I128*G128</f>
        <v>0</v>
      </c>
      <c r="K128" s="44">
        <f>H128*I128*G128</f>
        <v>0</v>
      </c>
    </row>
    <row r="129" spans="1:11" ht="20.25" customHeight="1">
      <c r="A129" s="41">
        <v>86</v>
      </c>
      <c r="B129" s="120" t="s">
        <v>151</v>
      </c>
      <c r="C129" s="120"/>
      <c r="D129" s="120"/>
      <c r="E129" s="120"/>
      <c r="F129" s="41" t="s">
        <v>154</v>
      </c>
      <c r="G129" s="29">
        <v>4</v>
      </c>
      <c r="H129" s="42">
        <v>14.9</v>
      </c>
      <c r="I129" s="43"/>
      <c r="J129" s="46">
        <f t="shared" si="12"/>
        <v>0</v>
      </c>
      <c r="K129" s="44">
        <f t="shared" si="13"/>
        <v>0</v>
      </c>
    </row>
    <row r="130" spans="1:11" ht="20.25" customHeight="1">
      <c r="A130" s="40">
        <v>87</v>
      </c>
      <c r="B130" s="116" t="s">
        <v>152</v>
      </c>
      <c r="C130" s="116"/>
      <c r="D130" s="116"/>
      <c r="E130" s="116"/>
      <c r="F130" s="41" t="s">
        <v>154</v>
      </c>
      <c r="G130" s="29">
        <v>4</v>
      </c>
      <c r="H130" s="42">
        <v>14.9</v>
      </c>
      <c r="I130" s="43"/>
      <c r="J130" s="46">
        <f t="shared" si="12"/>
        <v>0</v>
      </c>
      <c r="K130" s="44">
        <f t="shared" si="13"/>
        <v>0</v>
      </c>
    </row>
    <row r="131" spans="1:11" ht="18" customHeight="1" thickBot="1">
      <c r="A131" s="40">
        <v>88</v>
      </c>
      <c r="B131" s="116" t="s">
        <v>150</v>
      </c>
      <c r="C131" s="116"/>
      <c r="D131" s="116"/>
      <c r="E131" s="116"/>
      <c r="F131" s="41" t="s">
        <v>154</v>
      </c>
      <c r="G131" s="29">
        <v>4</v>
      </c>
      <c r="H131" s="42">
        <v>14.9</v>
      </c>
      <c r="I131" s="43"/>
      <c r="J131" s="46">
        <f t="shared" si="12"/>
        <v>0</v>
      </c>
      <c r="K131" s="44">
        <f t="shared" si="13"/>
        <v>0</v>
      </c>
    </row>
    <row r="132" spans="1:11" ht="18" customHeight="1" thickBot="1">
      <c r="A132" s="112" t="s">
        <v>199</v>
      </c>
      <c r="B132" s="113"/>
      <c r="C132" s="113"/>
      <c r="D132" s="113"/>
      <c r="E132" s="113"/>
      <c r="F132" s="113"/>
      <c r="G132" s="113"/>
      <c r="H132" s="113"/>
      <c r="I132" s="113"/>
      <c r="J132" s="113"/>
      <c r="K132" s="114"/>
    </row>
    <row r="133" spans="1:11" ht="18" customHeight="1" thickBot="1">
      <c r="A133" s="40">
        <v>89</v>
      </c>
      <c r="B133" s="120" t="s">
        <v>200</v>
      </c>
      <c r="C133" s="120"/>
      <c r="D133" s="120"/>
      <c r="E133" s="120"/>
      <c r="F133" s="57" t="s">
        <v>201</v>
      </c>
      <c r="G133" s="58">
        <v>4</v>
      </c>
      <c r="H133" s="59">
        <v>4.9</v>
      </c>
      <c r="I133" s="60"/>
      <c r="J133" s="61">
        <f>I133*G133</f>
        <v>0</v>
      </c>
      <c r="K133" s="62">
        <f>H133*I133*G133</f>
        <v>0</v>
      </c>
    </row>
    <row r="134" spans="1:11" ht="18.75" customHeight="1" thickBot="1">
      <c r="A134" s="112" t="s">
        <v>104</v>
      </c>
      <c r="B134" s="113"/>
      <c r="C134" s="113"/>
      <c r="D134" s="113"/>
      <c r="E134" s="113"/>
      <c r="F134" s="113"/>
      <c r="G134" s="113"/>
      <c r="H134" s="113"/>
      <c r="I134" s="113"/>
      <c r="J134" s="113"/>
      <c r="K134" s="114"/>
    </row>
    <row r="135" spans="1:11" ht="19.5" customHeight="1">
      <c r="A135" s="16">
        <v>90</v>
      </c>
      <c r="B135" s="84" t="s">
        <v>180</v>
      </c>
      <c r="C135" s="85"/>
      <c r="D135" s="85"/>
      <c r="E135" s="86"/>
      <c r="F135" s="31" t="s">
        <v>37</v>
      </c>
      <c r="G135" s="32" t="s">
        <v>56</v>
      </c>
      <c r="H135" s="33">
        <v>1.8</v>
      </c>
      <c r="I135" s="34"/>
      <c r="J135" s="35" t="s">
        <v>56</v>
      </c>
      <c r="K135" s="36">
        <f aca="true" t="shared" si="14" ref="K135:K159">H135*I135</f>
        <v>0</v>
      </c>
    </row>
    <row r="136" spans="1:11" ht="19.5" customHeight="1">
      <c r="A136" s="16">
        <v>91</v>
      </c>
      <c r="B136" s="84" t="s">
        <v>50</v>
      </c>
      <c r="C136" s="85"/>
      <c r="D136" s="85"/>
      <c r="E136" s="86"/>
      <c r="F136" s="31" t="s">
        <v>37</v>
      </c>
      <c r="G136" s="32" t="s">
        <v>56</v>
      </c>
      <c r="H136" s="33">
        <v>4.8</v>
      </c>
      <c r="I136" s="34"/>
      <c r="J136" s="35" t="s">
        <v>56</v>
      </c>
      <c r="K136" s="36">
        <f>H136*I136</f>
        <v>0</v>
      </c>
    </row>
    <row r="137" spans="1:11" ht="19.5" customHeight="1">
      <c r="A137" s="16">
        <v>92</v>
      </c>
      <c r="B137" s="84" t="s">
        <v>181</v>
      </c>
      <c r="C137" s="85"/>
      <c r="D137" s="85"/>
      <c r="E137" s="86"/>
      <c r="F137" s="31" t="s">
        <v>101</v>
      </c>
      <c r="G137" s="32" t="s">
        <v>56</v>
      </c>
      <c r="H137" s="33">
        <v>90</v>
      </c>
      <c r="I137" s="34"/>
      <c r="J137" s="35" t="s">
        <v>56</v>
      </c>
      <c r="K137" s="36">
        <f>H137*I137</f>
        <v>0</v>
      </c>
    </row>
    <row r="138" spans="1:11" ht="19.5" customHeight="1">
      <c r="A138" s="16">
        <v>93</v>
      </c>
      <c r="B138" s="87" t="s">
        <v>141</v>
      </c>
      <c r="C138" s="88"/>
      <c r="D138" s="88"/>
      <c r="E138" s="89"/>
      <c r="F138" s="17" t="s">
        <v>36</v>
      </c>
      <c r="G138" s="18" t="s">
        <v>56</v>
      </c>
      <c r="H138" s="19">
        <v>1.5</v>
      </c>
      <c r="I138" s="20"/>
      <c r="J138" s="35" t="s">
        <v>56</v>
      </c>
      <c r="K138" s="36">
        <f t="shared" si="14"/>
        <v>0</v>
      </c>
    </row>
    <row r="139" spans="1:11" ht="19.5" customHeight="1">
      <c r="A139" s="16">
        <v>94</v>
      </c>
      <c r="B139" s="87" t="s">
        <v>51</v>
      </c>
      <c r="C139" s="88"/>
      <c r="D139" s="88"/>
      <c r="E139" s="89"/>
      <c r="F139" s="17" t="s">
        <v>39</v>
      </c>
      <c r="G139" s="18" t="s">
        <v>56</v>
      </c>
      <c r="H139" s="19">
        <v>1</v>
      </c>
      <c r="I139" s="20"/>
      <c r="J139" s="35" t="s">
        <v>56</v>
      </c>
      <c r="K139" s="36">
        <f t="shared" si="14"/>
        <v>0</v>
      </c>
    </row>
    <row r="140" spans="1:11" ht="19.5" customHeight="1">
      <c r="A140" s="16">
        <v>95</v>
      </c>
      <c r="B140" s="100" t="s">
        <v>83</v>
      </c>
      <c r="C140" s="101"/>
      <c r="D140" s="101"/>
      <c r="E140" s="102"/>
      <c r="F140" s="17" t="s">
        <v>101</v>
      </c>
      <c r="G140" s="18" t="s">
        <v>56</v>
      </c>
      <c r="H140" s="19">
        <v>22</v>
      </c>
      <c r="I140" s="20"/>
      <c r="J140" s="35" t="s">
        <v>56</v>
      </c>
      <c r="K140" s="36">
        <f t="shared" si="14"/>
        <v>0</v>
      </c>
    </row>
    <row r="141" spans="1:11" ht="19.5" customHeight="1">
      <c r="A141" s="16">
        <v>96</v>
      </c>
      <c r="B141" s="100" t="s">
        <v>139</v>
      </c>
      <c r="C141" s="101"/>
      <c r="D141" s="101"/>
      <c r="E141" s="102"/>
      <c r="F141" s="17" t="s">
        <v>101</v>
      </c>
      <c r="G141" s="18" t="s">
        <v>56</v>
      </c>
      <c r="H141" s="19">
        <v>20</v>
      </c>
      <c r="I141" s="20"/>
      <c r="J141" s="35" t="s">
        <v>56</v>
      </c>
      <c r="K141" s="36">
        <f t="shared" si="14"/>
        <v>0</v>
      </c>
    </row>
    <row r="142" spans="1:11" ht="19.5" customHeight="1">
      <c r="A142" s="16">
        <v>97</v>
      </c>
      <c r="B142" s="100" t="s">
        <v>140</v>
      </c>
      <c r="C142" s="101"/>
      <c r="D142" s="101"/>
      <c r="E142" s="102"/>
      <c r="F142" s="17" t="s">
        <v>101</v>
      </c>
      <c r="G142" s="18" t="s">
        <v>56</v>
      </c>
      <c r="H142" s="19">
        <v>22</v>
      </c>
      <c r="I142" s="20"/>
      <c r="J142" s="35" t="s">
        <v>56</v>
      </c>
      <c r="K142" s="36">
        <f>H142*I142</f>
        <v>0</v>
      </c>
    </row>
    <row r="143" spans="1:11" ht="19.5" customHeight="1">
      <c r="A143" s="16">
        <v>98</v>
      </c>
      <c r="B143" s="100" t="s">
        <v>102</v>
      </c>
      <c r="C143" s="101"/>
      <c r="D143" s="101"/>
      <c r="E143" s="102"/>
      <c r="F143" s="17" t="s">
        <v>101</v>
      </c>
      <c r="G143" s="18" t="s">
        <v>56</v>
      </c>
      <c r="H143" s="19">
        <v>35</v>
      </c>
      <c r="I143" s="20"/>
      <c r="J143" s="35" t="s">
        <v>56</v>
      </c>
      <c r="K143" s="36">
        <f t="shared" si="14"/>
        <v>0</v>
      </c>
    </row>
    <row r="144" spans="1:11" ht="19.5" customHeight="1">
      <c r="A144" s="16">
        <v>99</v>
      </c>
      <c r="B144" s="100" t="s">
        <v>103</v>
      </c>
      <c r="C144" s="101"/>
      <c r="D144" s="101"/>
      <c r="E144" s="102"/>
      <c r="F144" s="17" t="s">
        <v>101</v>
      </c>
      <c r="G144" s="18" t="s">
        <v>56</v>
      </c>
      <c r="H144" s="19">
        <v>35</v>
      </c>
      <c r="I144" s="20"/>
      <c r="J144" s="35" t="s">
        <v>56</v>
      </c>
      <c r="K144" s="36">
        <f t="shared" si="14"/>
        <v>0</v>
      </c>
    </row>
    <row r="145" spans="1:11" ht="19.5" customHeight="1">
      <c r="A145" s="16">
        <v>100</v>
      </c>
      <c r="B145" s="100" t="s">
        <v>171</v>
      </c>
      <c r="C145" s="101"/>
      <c r="D145" s="101"/>
      <c r="E145" s="102"/>
      <c r="F145" s="17" t="s">
        <v>101</v>
      </c>
      <c r="G145" s="18" t="s">
        <v>56</v>
      </c>
      <c r="H145" s="19">
        <v>44</v>
      </c>
      <c r="I145" s="20"/>
      <c r="J145" s="35" t="s">
        <v>56</v>
      </c>
      <c r="K145" s="36">
        <f>H145*I145</f>
        <v>0</v>
      </c>
    </row>
    <row r="146" spans="1:11" ht="19.5" customHeight="1">
      <c r="A146" s="16">
        <v>101</v>
      </c>
      <c r="B146" s="100" t="s">
        <v>172</v>
      </c>
      <c r="C146" s="101"/>
      <c r="D146" s="101"/>
      <c r="E146" s="102"/>
      <c r="F146" s="17" t="s">
        <v>101</v>
      </c>
      <c r="G146" s="18" t="s">
        <v>56</v>
      </c>
      <c r="H146" s="19">
        <v>27</v>
      </c>
      <c r="I146" s="20"/>
      <c r="J146" s="35" t="s">
        <v>56</v>
      </c>
      <c r="K146" s="36">
        <f>H146*I146</f>
        <v>0</v>
      </c>
    </row>
    <row r="147" spans="1:11" ht="19.5" customHeight="1">
      <c r="A147" s="16">
        <v>102</v>
      </c>
      <c r="B147" s="100" t="s">
        <v>173</v>
      </c>
      <c r="C147" s="101"/>
      <c r="D147" s="101"/>
      <c r="E147" s="102"/>
      <c r="F147" s="17" t="s">
        <v>101</v>
      </c>
      <c r="G147" s="18" t="s">
        <v>56</v>
      </c>
      <c r="H147" s="19">
        <v>55</v>
      </c>
      <c r="I147" s="20"/>
      <c r="J147" s="35" t="s">
        <v>56</v>
      </c>
      <c r="K147" s="36">
        <f>H147*I147</f>
        <v>0</v>
      </c>
    </row>
    <row r="148" spans="1:11" ht="19.5" customHeight="1">
      <c r="A148" s="16">
        <v>103</v>
      </c>
      <c r="B148" s="100" t="s">
        <v>157</v>
      </c>
      <c r="C148" s="101"/>
      <c r="D148" s="101"/>
      <c r="E148" s="102"/>
      <c r="F148" s="17" t="s">
        <v>101</v>
      </c>
      <c r="G148" s="18" t="s">
        <v>56</v>
      </c>
      <c r="H148" s="19">
        <v>35</v>
      </c>
      <c r="I148" s="20"/>
      <c r="J148" s="35" t="s">
        <v>56</v>
      </c>
      <c r="K148" s="36">
        <f>H148*I148</f>
        <v>0</v>
      </c>
    </row>
    <row r="149" spans="1:11" ht="19.5" customHeight="1">
      <c r="A149" s="16">
        <v>104</v>
      </c>
      <c r="B149" s="100" t="s">
        <v>174</v>
      </c>
      <c r="C149" s="101"/>
      <c r="D149" s="101"/>
      <c r="E149" s="102"/>
      <c r="F149" s="17" t="s">
        <v>101</v>
      </c>
      <c r="G149" s="18" t="s">
        <v>56</v>
      </c>
      <c r="H149" s="19">
        <v>35</v>
      </c>
      <c r="I149" s="20"/>
      <c r="J149" s="35" t="s">
        <v>56</v>
      </c>
      <c r="K149" s="36">
        <f t="shared" si="14"/>
        <v>0</v>
      </c>
    </row>
    <row r="150" spans="1:11" ht="19.5" customHeight="1">
      <c r="A150" s="16">
        <v>105</v>
      </c>
      <c r="B150" s="100" t="s">
        <v>156</v>
      </c>
      <c r="C150" s="101"/>
      <c r="D150" s="101"/>
      <c r="E150" s="102"/>
      <c r="F150" s="17" t="s">
        <v>101</v>
      </c>
      <c r="G150" s="18" t="s">
        <v>56</v>
      </c>
      <c r="H150" s="19">
        <v>35</v>
      </c>
      <c r="I150" s="20"/>
      <c r="J150" s="35" t="s">
        <v>56</v>
      </c>
      <c r="K150" s="36">
        <f t="shared" si="14"/>
        <v>0</v>
      </c>
    </row>
    <row r="151" spans="1:11" ht="19.5" customHeight="1" thickBot="1">
      <c r="A151" s="16">
        <v>106</v>
      </c>
      <c r="B151" s="100" t="s">
        <v>145</v>
      </c>
      <c r="C151" s="101"/>
      <c r="D151" s="101"/>
      <c r="E151" s="102"/>
      <c r="F151" s="17" t="s">
        <v>101</v>
      </c>
      <c r="G151" s="18" t="s">
        <v>56</v>
      </c>
      <c r="H151" s="19">
        <v>35</v>
      </c>
      <c r="I151" s="20"/>
      <c r="J151" s="35" t="s">
        <v>56</v>
      </c>
      <c r="K151" s="36">
        <f t="shared" si="14"/>
        <v>0</v>
      </c>
    </row>
    <row r="152" spans="1:11" ht="22.5" customHeight="1" thickBot="1">
      <c r="A152" s="112" t="s">
        <v>106</v>
      </c>
      <c r="B152" s="113"/>
      <c r="C152" s="113"/>
      <c r="D152" s="113"/>
      <c r="E152" s="113"/>
      <c r="F152" s="113"/>
      <c r="G152" s="113"/>
      <c r="H152" s="113"/>
      <c r="I152" s="113"/>
      <c r="J152" s="113"/>
      <c r="K152" s="114"/>
    </row>
    <row r="153" spans="1:11" ht="17.25" customHeight="1">
      <c r="A153" s="16">
        <v>107</v>
      </c>
      <c r="B153" s="84" t="s">
        <v>124</v>
      </c>
      <c r="C153" s="85"/>
      <c r="D153" s="85"/>
      <c r="E153" s="86"/>
      <c r="F153" s="31" t="s">
        <v>37</v>
      </c>
      <c r="G153" s="32" t="s">
        <v>56</v>
      </c>
      <c r="H153" s="33">
        <v>1.5</v>
      </c>
      <c r="I153" s="34"/>
      <c r="J153" s="35" t="s">
        <v>56</v>
      </c>
      <c r="K153" s="36">
        <f t="shared" si="14"/>
        <v>0</v>
      </c>
    </row>
    <row r="154" spans="1:11" ht="17.25" customHeight="1">
      <c r="A154" s="30">
        <v>108</v>
      </c>
      <c r="B154" s="84" t="s">
        <v>133</v>
      </c>
      <c r="C154" s="85"/>
      <c r="D154" s="85"/>
      <c r="E154" s="86"/>
      <c r="F154" s="17" t="s">
        <v>101</v>
      </c>
      <c r="G154" s="18" t="s">
        <v>56</v>
      </c>
      <c r="H154" s="19">
        <v>42.8</v>
      </c>
      <c r="I154" s="20"/>
      <c r="J154" s="35" t="s">
        <v>56</v>
      </c>
      <c r="K154" s="36">
        <f>H154*I154</f>
        <v>0</v>
      </c>
    </row>
    <row r="155" spans="1:11" ht="17.25" customHeight="1">
      <c r="A155" s="30">
        <v>109</v>
      </c>
      <c r="B155" s="87" t="s">
        <v>123</v>
      </c>
      <c r="C155" s="88"/>
      <c r="D155" s="88"/>
      <c r="E155" s="89"/>
      <c r="F155" s="17" t="s">
        <v>37</v>
      </c>
      <c r="G155" s="18" t="s">
        <v>56</v>
      </c>
      <c r="H155" s="19">
        <v>1.5</v>
      </c>
      <c r="I155" s="20"/>
      <c r="J155" s="35" t="s">
        <v>56</v>
      </c>
      <c r="K155" s="36">
        <f t="shared" si="14"/>
        <v>0</v>
      </c>
    </row>
    <row r="156" spans="1:11" ht="19.5" customHeight="1">
      <c r="A156" s="16">
        <v>110</v>
      </c>
      <c r="B156" s="87" t="s">
        <v>128</v>
      </c>
      <c r="C156" s="88"/>
      <c r="D156" s="88"/>
      <c r="E156" s="89"/>
      <c r="F156" s="17" t="s">
        <v>37</v>
      </c>
      <c r="G156" s="18" t="s">
        <v>56</v>
      </c>
      <c r="H156" s="19">
        <v>1</v>
      </c>
      <c r="I156" s="20"/>
      <c r="J156" s="35" t="s">
        <v>56</v>
      </c>
      <c r="K156" s="36">
        <f t="shared" si="14"/>
        <v>0</v>
      </c>
    </row>
    <row r="157" spans="1:11" ht="19.5" customHeight="1">
      <c r="A157" s="30">
        <v>111</v>
      </c>
      <c r="B157" s="87" t="s">
        <v>134</v>
      </c>
      <c r="C157" s="88"/>
      <c r="D157" s="88"/>
      <c r="E157" s="89"/>
      <c r="F157" s="17" t="s">
        <v>101</v>
      </c>
      <c r="G157" s="18" t="s">
        <v>56</v>
      </c>
      <c r="H157" s="19">
        <v>18</v>
      </c>
      <c r="I157" s="20"/>
      <c r="J157" s="35" t="s">
        <v>56</v>
      </c>
      <c r="K157" s="36">
        <f>H157*I157</f>
        <v>0</v>
      </c>
    </row>
    <row r="158" spans="1:11" ht="19.5" customHeight="1">
      <c r="A158" s="30">
        <v>112</v>
      </c>
      <c r="B158" s="87" t="s">
        <v>122</v>
      </c>
      <c r="C158" s="88"/>
      <c r="D158" s="88"/>
      <c r="E158" s="89"/>
      <c r="F158" s="17" t="s">
        <v>101</v>
      </c>
      <c r="G158" s="18" t="s">
        <v>56</v>
      </c>
      <c r="H158" s="19">
        <v>70</v>
      </c>
      <c r="I158" s="20"/>
      <c r="J158" s="35" t="s">
        <v>56</v>
      </c>
      <c r="K158" s="36">
        <f t="shared" si="14"/>
        <v>0</v>
      </c>
    </row>
    <row r="159" spans="1:11" ht="19.5" customHeight="1">
      <c r="A159" s="16">
        <v>113</v>
      </c>
      <c r="B159" s="87" t="s">
        <v>158</v>
      </c>
      <c r="C159" s="88"/>
      <c r="D159" s="88"/>
      <c r="E159" s="89"/>
      <c r="F159" s="17" t="s">
        <v>101</v>
      </c>
      <c r="G159" s="18" t="s">
        <v>56</v>
      </c>
      <c r="H159" s="19">
        <v>170</v>
      </c>
      <c r="I159" s="20"/>
      <c r="J159" s="35" t="s">
        <v>56</v>
      </c>
      <c r="K159" s="23">
        <f t="shared" si="14"/>
        <v>0</v>
      </c>
    </row>
    <row r="160" spans="1:12" ht="19.5" customHeight="1">
      <c r="A160" s="30">
        <v>114</v>
      </c>
      <c r="B160" s="107" t="s">
        <v>125</v>
      </c>
      <c r="C160" s="108"/>
      <c r="D160" s="108"/>
      <c r="E160" s="109"/>
      <c r="F160" s="41" t="s">
        <v>101</v>
      </c>
      <c r="G160" s="29" t="s">
        <v>56</v>
      </c>
      <c r="H160" s="42">
        <v>68</v>
      </c>
      <c r="I160" s="43"/>
      <c r="J160" s="77" t="s">
        <v>56</v>
      </c>
      <c r="K160" s="62">
        <f aca="true" t="shared" si="15" ref="K160:K175">H160*I160</f>
        <v>0</v>
      </c>
      <c r="L160" s="54"/>
    </row>
    <row r="161" spans="1:12" ht="19.5" customHeight="1">
      <c r="A161" s="30">
        <v>115</v>
      </c>
      <c r="B161" s="87" t="s">
        <v>126</v>
      </c>
      <c r="C161" s="88"/>
      <c r="D161" s="88"/>
      <c r="E161" s="89"/>
      <c r="F161" s="17" t="s">
        <v>101</v>
      </c>
      <c r="G161" s="18" t="s">
        <v>56</v>
      </c>
      <c r="H161" s="19">
        <v>128</v>
      </c>
      <c r="I161" s="20"/>
      <c r="J161" s="21" t="s">
        <v>56</v>
      </c>
      <c r="K161" s="23">
        <f t="shared" si="15"/>
        <v>0</v>
      </c>
      <c r="L161" s="54"/>
    </row>
    <row r="162" spans="1:12" ht="19.5" customHeight="1">
      <c r="A162" s="16">
        <v>116</v>
      </c>
      <c r="B162" s="87" t="s">
        <v>127</v>
      </c>
      <c r="C162" s="88"/>
      <c r="D162" s="88"/>
      <c r="E162" s="89"/>
      <c r="F162" s="17" t="s">
        <v>101</v>
      </c>
      <c r="G162" s="18" t="s">
        <v>56</v>
      </c>
      <c r="H162" s="19">
        <v>60</v>
      </c>
      <c r="I162" s="20"/>
      <c r="J162" s="21" t="s">
        <v>56</v>
      </c>
      <c r="K162" s="23">
        <f t="shared" si="15"/>
        <v>0</v>
      </c>
      <c r="L162" s="54"/>
    </row>
    <row r="163" spans="1:12" ht="19.5" customHeight="1">
      <c r="A163" s="30">
        <v>117</v>
      </c>
      <c r="B163" s="84" t="s">
        <v>195</v>
      </c>
      <c r="C163" s="85"/>
      <c r="D163" s="85"/>
      <c r="E163" s="86"/>
      <c r="F163" s="17" t="s">
        <v>101</v>
      </c>
      <c r="G163" s="18" t="s">
        <v>56</v>
      </c>
      <c r="H163" s="19">
        <v>69</v>
      </c>
      <c r="I163" s="34"/>
      <c r="J163" s="21" t="s">
        <v>56</v>
      </c>
      <c r="K163" s="23">
        <f t="shared" si="15"/>
        <v>0</v>
      </c>
      <c r="L163" s="54"/>
    </row>
    <row r="164" spans="1:12" ht="19.5" customHeight="1">
      <c r="A164" s="30">
        <v>118</v>
      </c>
      <c r="B164" s="84" t="s">
        <v>194</v>
      </c>
      <c r="C164" s="85"/>
      <c r="D164" s="85"/>
      <c r="E164" s="86"/>
      <c r="F164" s="17" t="s">
        <v>101</v>
      </c>
      <c r="G164" s="18" t="s">
        <v>56</v>
      </c>
      <c r="H164" s="19">
        <v>56</v>
      </c>
      <c r="I164" s="34"/>
      <c r="J164" s="21" t="s">
        <v>56</v>
      </c>
      <c r="K164" s="23">
        <f t="shared" si="15"/>
        <v>0</v>
      </c>
      <c r="L164" s="54"/>
    </row>
    <row r="165" spans="1:12" ht="19.5" customHeight="1">
      <c r="A165" s="30">
        <v>119</v>
      </c>
      <c r="B165" s="84" t="s">
        <v>196</v>
      </c>
      <c r="C165" s="85"/>
      <c r="D165" s="85"/>
      <c r="E165" s="86"/>
      <c r="F165" s="31" t="s">
        <v>101</v>
      </c>
      <c r="G165" s="32" t="s">
        <v>56</v>
      </c>
      <c r="H165" s="33">
        <v>82</v>
      </c>
      <c r="I165" s="34"/>
      <c r="J165" s="35" t="s">
        <v>56</v>
      </c>
      <c r="K165" s="36">
        <f t="shared" si="15"/>
        <v>0</v>
      </c>
      <c r="L165" s="54"/>
    </row>
    <row r="166" spans="1:11" ht="19.5" customHeight="1">
      <c r="A166" s="30">
        <v>120</v>
      </c>
      <c r="B166" s="87" t="s">
        <v>197</v>
      </c>
      <c r="C166" s="88"/>
      <c r="D166" s="88"/>
      <c r="E166" s="89"/>
      <c r="F166" s="17" t="s">
        <v>101</v>
      </c>
      <c r="G166" s="18" t="s">
        <v>56</v>
      </c>
      <c r="H166" s="19">
        <v>85</v>
      </c>
      <c r="I166" s="20"/>
      <c r="J166" s="35" t="s">
        <v>56</v>
      </c>
      <c r="K166" s="36">
        <f t="shared" si="15"/>
        <v>0</v>
      </c>
    </row>
    <row r="167" spans="1:11" ht="19.5" customHeight="1">
      <c r="A167" s="30">
        <v>121</v>
      </c>
      <c r="B167" s="87" t="s">
        <v>198</v>
      </c>
      <c r="C167" s="88"/>
      <c r="D167" s="88"/>
      <c r="E167" s="89"/>
      <c r="F167" s="17" t="s">
        <v>101</v>
      </c>
      <c r="G167" s="18" t="s">
        <v>56</v>
      </c>
      <c r="H167" s="19">
        <v>56</v>
      </c>
      <c r="I167" s="20"/>
      <c r="J167" s="35" t="s">
        <v>56</v>
      </c>
      <c r="K167" s="36">
        <f t="shared" si="15"/>
        <v>0</v>
      </c>
    </row>
    <row r="168" spans="1:11" ht="19.5" customHeight="1">
      <c r="A168" s="16">
        <v>122</v>
      </c>
      <c r="B168" s="87" t="s">
        <v>105</v>
      </c>
      <c r="C168" s="88"/>
      <c r="D168" s="88"/>
      <c r="E168" s="89"/>
      <c r="F168" s="17" t="s">
        <v>37</v>
      </c>
      <c r="G168" s="18" t="s">
        <v>56</v>
      </c>
      <c r="H168" s="19">
        <v>16</v>
      </c>
      <c r="I168" s="20"/>
      <c r="J168" s="35" t="s">
        <v>56</v>
      </c>
      <c r="K168" s="36">
        <f t="shared" si="15"/>
        <v>0</v>
      </c>
    </row>
    <row r="169" spans="1:11" ht="19.5" customHeight="1">
      <c r="A169" s="30">
        <v>123</v>
      </c>
      <c r="B169" s="87" t="s">
        <v>159</v>
      </c>
      <c r="C169" s="88"/>
      <c r="D169" s="88"/>
      <c r="E169" s="89"/>
      <c r="F169" s="17" t="s">
        <v>101</v>
      </c>
      <c r="G169" s="18" t="s">
        <v>56</v>
      </c>
      <c r="H169" s="19">
        <v>90</v>
      </c>
      <c r="I169" s="20"/>
      <c r="J169" s="35" t="s">
        <v>56</v>
      </c>
      <c r="K169" s="36">
        <f>H169*I169</f>
        <v>0</v>
      </c>
    </row>
    <row r="170" spans="1:11" ht="19.5" customHeight="1">
      <c r="A170" s="30">
        <v>124</v>
      </c>
      <c r="B170" s="87" t="s">
        <v>160</v>
      </c>
      <c r="C170" s="88"/>
      <c r="D170" s="88"/>
      <c r="E170" s="89"/>
      <c r="F170" s="17" t="s">
        <v>37</v>
      </c>
      <c r="G170" s="18" t="s">
        <v>56</v>
      </c>
      <c r="H170" s="19">
        <v>18</v>
      </c>
      <c r="I170" s="20"/>
      <c r="J170" s="35" t="s">
        <v>56</v>
      </c>
      <c r="K170" s="36">
        <f>H170*I170</f>
        <v>0</v>
      </c>
    </row>
    <row r="171" spans="1:11" ht="19.5" customHeight="1">
      <c r="A171" s="16">
        <v>125</v>
      </c>
      <c r="B171" s="87" t="s">
        <v>161</v>
      </c>
      <c r="C171" s="88"/>
      <c r="D171" s="88"/>
      <c r="E171" s="89"/>
      <c r="F171" s="17" t="s">
        <v>101</v>
      </c>
      <c r="G171" s="18" t="s">
        <v>56</v>
      </c>
      <c r="H171" s="19">
        <v>70</v>
      </c>
      <c r="I171" s="20"/>
      <c r="J171" s="35" t="s">
        <v>56</v>
      </c>
      <c r="K171" s="36">
        <f>H171*I171</f>
        <v>0</v>
      </c>
    </row>
    <row r="172" spans="1:11" ht="19.5" customHeight="1">
      <c r="A172" s="30">
        <v>126</v>
      </c>
      <c r="B172" s="87" t="s">
        <v>142</v>
      </c>
      <c r="C172" s="88"/>
      <c r="D172" s="88"/>
      <c r="E172" s="89"/>
      <c r="F172" s="17" t="s">
        <v>37</v>
      </c>
      <c r="G172" s="18" t="s">
        <v>56</v>
      </c>
      <c r="H172" s="19">
        <v>2.2</v>
      </c>
      <c r="I172" s="20"/>
      <c r="J172" s="21" t="s">
        <v>56</v>
      </c>
      <c r="K172" s="23">
        <f>H172*I172</f>
        <v>0</v>
      </c>
    </row>
    <row r="173" spans="1:11" ht="19.5" customHeight="1">
      <c r="A173" s="30">
        <v>127</v>
      </c>
      <c r="B173" s="87" t="s">
        <v>144</v>
      </c>
      <c r="C173" s="88"/>
      <c r="D173" s="88"/>
      <c r="E173" s="89"/>
      <c r="F173" s="17" t="s">
        <v>101</v>
      </c>
      <c r="G173" s="18" t="s">
        <v>56</v>
      </c>
      <c r="H173" s="19">
        <v>20</v>
      </c>
      <c r="I173" s="20"/>
      <c r="J173" s="21" t="s">
        <v>56</v>
      </c>
      <c r="K173" s="23">
        <f t="shared" si="15"/>
        <v>0</v>
      </c>
    </row>
    <row r="174" spans="1:11" ht="19.5" customHeight="1">
      <c r="A174" s="30">
        <v>128</v>
      </c>
      <c r="B174" s="87" t="s">
        <v>143</v>
      </c>
      <c r="C174" s="88"/>
      <c r="D174" s="88"/>
      <c r="E174" s="89"/>
      <c r="F174" s="17" t="s">
        <v>107</v>
      </c>
      <c r="G174" s="18" t="s">
        <v>56</v>
      </c>
      <c r="H174" s="19">
        <v>4.5</v>
      </c>
      <c r="I174" s="20"/>
      <c r="J174" s="35" t="s">
        <v>56</v>
      </c>
      <c r="K174" s="36">
        <f>H174*I174</f>
        <v>0</v>
      </c>
    </row>
    <row r="175" spans="1:11" ht="19.5" customHeight="1">
      <c r="A175" s="30">
        <v>129</v>
      </c>
      <c r="B175" s="87" t="s">
        <v>108</v>
      </c>
      <c r="C175" s="88"/>
      <c r="D175" s="88"/>
      <c r="E175" s="89"/>
      <c r="F175" s="17" t="s">
        <v>107</v>
      </c>
      <c r="G175" s="18" t="s">
        <v>56</v>
      </c>
      <c r="H175" s="19">
        <v>7.5</v>
      </c>
      <c r="I175" s="20"/>
      <c r="J175" s="35" t="s">
        <v>56</v>
      </c>
      <c r="K175" s="36">
        <f t="shared" si="15"/>
        <v>0</v>
      </c>
    </row>
    <row r="176" spans="1:11" ht="19.5" customHeight="1" thickBot="1">
      <c r="A176" s="30">
        <v>130</v>
      </c>
      <c r="B176" s="93" t="s">
        <v>120</v>
      </c>
      <c r="C176" s="94"/>
      <c r="D176" s="94"/>
      <c r="E176" s="95"/>
      <c r="F176" s="25" t="s">
        <v>38</v>
      </c>
      <c r="G176" s="26" t="s">
        <v>56</v>
      </c>
      <c r="H176" s="27">
        <v>4.3</v>
      </c>
      <c r="I176" s="28"/>
      <c r="J176" s="37" t="s">
        <v>56</v>
      </c>
      <c r="K176" s="38">
        <f>H176*I176</f>
        <v>0</v>
      </c>
    </row>
    <row r="177" spans="1:11" ht="15.75" customHeight="1" thickBot="1">
      <c r="A177" s="30">
        <v>131</v>
      </c>
      <c r="B177" s="93" t="s">
        <v>189</v>
      </c>
      <c r="C177" s="94"/>
      <c r="D177" s="94"/>
      <c r="E177" s="95"/>
      <c r="F177" s="25" t="s">
        <v>107</v>
      </c>
      <c r="G177" s="26" t="s">
        <v>56</v>
      </c>
      <c r="H177" s="27">
        <v>8.9</v>
      </c>
      <c r="I177" s="28"/>
      <c r="J177" s="37" t="s">
        <v>56</v>
      </c>
      <c r="K177" s="38">
        <f>H177*I177</f>
        <v>0</v>
      </c>
    </row>
    <row r="178" spans="1:11" ht="21.75" customHeight="1" thickBot="1">
      <c r="A178" s="47"/>
      <c r="B178" s="47"/>
      <c r="C178" s="47"/>
      <c r="D178" s="47"/>
      <c r="E178" s="47"/>
      <c r="F178" s="47"/>
      <c r="G178" s="163" t="s">
        <v>63</v>
      </c>
      <c r="H178" s="164"/>
      <c r="I178" s="164"/>
      <c r="J178" s="165"/>
      <c r="K178" s="78">
        <f>SUM(J28:J35,J37:J38,J40:J43,J45:J49,J51,J94:J98,J100:J102,J104:J106,J108:J113,J115:J119,J120:J120,J122:J131,J133)</f>
        <v>0</v>
      </c>
    </row>
    <row r="179" spans="1:11" ht="21.75" customHeight="1">
      <c r="A179" s="48"/>
      <c r="B179" s="48"/>
      <c r="C179" s="48"/>
      <c r="D179" s="48"/>
      <c r="E179" s="48"/>
      <c r="F179" s="48"/>
      <c r="G179" s="117" t="s">
        <v>49</v>
      </c>
      <c r="H179" s="118"/>
      <c r="I179" s="118"/>
      <c r="J179" s="119"/>
      <c r="K179" s="22">
        <f>SUM(K28:K35,K37:K38,K40:K43,K45:K49,K51,K53:K60,K62:K73,K75:K84,K85:K91,K94:K98,K100:K102,K104:K106,K108:K113,K115:K119,K120:K120,K122:K131,K133,K135:K151,K153:K161,K162:K177)</f>
        <v>0</v>
      </c>
    </row>
    <row r="180" spans="1:11" ht="21.75" customHeight="1">
      <c r="A180" s="48"/>
      <c r="B180" s="48"/>
      <c r="C180" s="48"/>
      <c r="D180" s="48"/>
      <c r="E180" s="48"/>
      <c r="F180" s="48"/>
      <c r="G180" s="166" t="s">
        <v>48</v>
      </c>
      <c r="H180" s="167"/>
      <c r="I180" s="167"/>
      <c r="J180" s="168"/>
      <c r="K180" s="49">
        <f>IF(B194="NO DELIVERY","NO DELIVERY",IF(K179&gt;=150,0,SUM(B194,C194,D194)))</f>
        <v>0</v>
      </c>
    </row>
    <row r="181" spans="1:11" ht="21" customHeight="1" thickBot="1">
      <c r="A181" s="66" t="s">
        <v>45</v>
      </c>
      <c r="B181" s="79"/>
      <c r="C181" s="79"/>
      <c r="D181" s="48"/>
      <c r="E181" s="48"/>
      <c r="F181" s="48"/>
      <c r="G181" s="160" t="s">
        <v>40</v>
      </c>
      <c r="H181" s="161"/>
      <c r="I181" s="161"/>
      <c r="J181" s="162"/>
      <c r="K181" s="50">
        <f>SUM(K180,K179)</f>
        <v>0</v>
      </c>
    </row>
    <row r="182" spans="1:11" ht="15.75" customHeight="1">
      <c r="A182" s="53"/>
      <c r="B182" s="53"/>
      <c r="C182" s="53"/>
      <c r="D182" s="53"/>
      <c r="E182" s="53"/>
      <c r="F182" s="53"/>
      <c r="G182" s="51"/>
      <c r="H182" s="51"/>
      <c r="I182" s="51"/>
      <c r="J182" s="51"/>
      <c r="K182" s="52"/>
    </row>
    <row r="183" spans="1:12" ht="15.75" customHeight="1">
      <c r="A183" s="104" t="s">
        <v>186</v>
      </c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1:12" ht="15.75" customHeight="1">
      <c r="A184" s="103" t="s">
        <v>185</v>
      </c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</row>
    <row r="185" spans="1:12" ht="19.5" customHeight="1">
      <c r="A185" s="115" t="s">
        <v>46</v>
      </c>
      <c r="B185" s="115"/>
      <c r="C185" s="115"/>
      <c r="D185" s="115"/>
      <c r="E185" s="115"/>
      <c r="F185" s="115"/>
      <c r="G185" s="115"/>
      <c r="H185" s="115"/>
      <c r="I185" s="115"/>
      <c r="J185" s="53"/>
      <c r="K185" s="65"/>
      <c r="L185" s="65"/>
    </row>
    <row r="186" spans="1:12" ht="19.5" customHeight="1">
      <c r="A186" s="76" t="s">
        <v>136</v>
      </c>
      <c r="B186" s="76"/>
      <c r="C186" s="76"/>
      <c r="D186" s="76"/>
      <c r="E186" s="76"/>
      <c r="F186" s="76"/>
      <c r="G186" s="76"/>
      <c r="H186" s="76"/>
      <c r="I186" s="76"/>
      <c r="J186" s="76"/>
      <c r="K186" s="63"/>
      <c r="L186" s="65"/>
    </row>
    <row r="187" spans="1:12" ht="19.5" customHeight="1">
      <c r="A187" s="115" t="s">
        <v>111</v>
      </c>
      <c r="B187" s="115"/>
      <c r="C187" s="115"/>
      <c r="D187" s="115"/>
      <c r="E187" s="115"/>
      <c r="F187" s="115"/>
      <c r="G187" s="115"/>
      <c r="H187" s="115"/>
      <c r="I187" s="115"/>
      <c r="J187" s="53"/>
      <c r="K187" s="53"/>
      <c r="L187" s="65"/>
    </row>
    <row r="188" spans="1:12" ht="19.5" customHeight="1">
      <c r="A188" s="104" t="s">
        <v>114</v>
      </c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1:12" ht="19.5" customHeight="1">
      <c r="A189" s="104" t="s">
        <v>113</v>
      </c>
      <c r="B189" s="104"/>
      <c r="C189" s="104"/>
      <c r="D189" s="104"/>
      <c r="E189" s="104"/>
      <c r="F189" s="104"/>
      <c r="G189" s="104"/>
      <c r="H189" s="104"/>
      <c r="I189" s="104"/>
      <c r="J189" s="104"/>
      <c r="K189" s="63"/>
      <c r="L189" s="63"/>
    </row>
    <row r="190" spans="1:12" ht="19.5" customHeight="1">
      <c r="A190" s="104" t="s">
        <v>109</v>
      </c>
      <c r="B190" s="104"/>
      <c r="C190" s="104"/>
      <c r="D190" s="104"/>
      <c r="E190" s="104"/>
      <c r="F190" s="104"/>
      <c r="G190" s="104"/>
      <c r="H190" s="104"/>
      <c r="I190" s="104"/>
      <c r="J190" s="104"/>
      <c r="K190" s="63"/>
      <c r="L190" s="63"/>
    </row>
    <row r="191" spans="1:12" ht="19.5" customHeight="1">
      <c r="A191" s="104" t="s">
        <v>110</v>
      </c>
      <c r="B191" s="104"/>
      <c r="C191" s="104"/>
      <c r="D191" s="104"/>
      <c r="E191" s="104"/>
      <c r="F191" s="104"/>
      <c r="G191" s="104"/>
      <c r="H191" s="104"/>
      <c r="I191" s="104"/>
      <c r="J191" s="104"/>
      <c r="K191" s="63"/>
      <c r="L191" s="63"/>
    </row>
    <row r="192" spans="1:12" ht="19.5" customHeight="1">
      <c r="A192" s="104" t="s">
        <v>135</v>
      </c>
      <c r="B192" s="104"/>
      <c r="C192" s="104"/>
      <c r="D192" s="104"/>
      <c r="E192" s="104"/>
      <c r="F192" s="104"/>
      <c r="G192" s="104"/>
      <c r="H192" s="104"/>
      <c r="I192" s="104"/>
      <c r="J192" s="104"/>
      <c r="K192" s="75"/>
      <c r="L192" s="75"/>
    </row>
    <row r="193" spans="1:12" ht="19.5" customHeight="1">
      <c r="A193" s="104" t="s">
        <v>112</v>
      </c>
      <c r="B193" s="104"/>
      <c r="C193" s="104"/>
      <c r="D193" s="104"/>
      <c r="E193" s="104"/>
      <c r="F193" s="104"/>
      <c r="G193" s="104"/>
      <c r="H193" s="104"/>
      <c r="I193" s="104"/>
      <c r="J193" s="104"/>
      <c r="K193" s="65"/>
      <c r="L193" s="65"/>
    </row>
    <row r="194" spans="1:5" ht="15.75">
      <c r="A194" s="55">
        <f>(C19-MOD(C19,10000))/10000</f>
        <v>0</v>
      </c>
      <c r="B194" s="55">
        <f>IF(A194=22,"NO DELIVERY",IF(AND(A194&lt;=45,A194&gt;=38),15,0))</f>
        <v>0</v>
      </c>
      <c r="C194" s="55">
        <f>IF(AND(A194&gt;=60,A194&lt;=68),30,IF(OR(A194=49,A194=50,A194=72,A194=73,A194=74,A194=75,A194=76,A194=79,A194=80,A194=81),30,0))</f>
        <v>0</v>
      </c>
      <c r="D194" s="56">
        <f>IF(A194=0,0,IF(AND(C194=0,B194=0),20,0))</f>
        <v>0</v>
      </c>
      <c r="E194" s="54"/>
    </row>
  </sheetData>
  <sheetProtection password="C281" sheet="1" selectLockedCells="1"/>
  <mergeCells count="201">
    <mergeCell ref="B133:E133"/>
    <mergeCell ref="B130:E130"/>
    <mergeCell ref="B96:E96"/>
    <mergeCell ref="B98:E98"/>
    <mergeCell ref="A103:K103"/>
    <mergeCell ref="B95:E95"/>
    <mergeCell ref="A132:K132"/>
    <mergeCell ref="G181:J181"/>
    <mergeCell ref="G178:J178"/>
    <mergeCell ref="B177:E177"/>
    <mergeCell ref="A190:J190"/>
    <mergeCell ref="B174:E174"/>
    <mergeCell ref="B30:E30"/>
    <mergeCell ref="G180:J180"/>
    <mergeCell ref="B106:E106"/>
    <mergeCell ref="B124:E124"/>
    <mergeCell ref="B129:E129"/>
    <mergeCell ref="G6:K6"/>
    <mergeCell ref="B41:E41"/>
    <mergeCell ref="A61:K61"/>
    <mergeCell ref="B62:E62"/>
    <mergeCell ref="B63:E63"/>
    <mergeCell ref="B29:E29"/>
    <mergeCell ref="E7:F7"/>
    <mergeCell ref="E8:F8"/>
    <mergeCell ref="C13:K13"/>
    <mergeCell ref="D12:K12"/>
    <mergeCell ref="E1:F1"/>
    <mergeCell ref="E2:F2"/>
    <mergeCell ref="E3:F3"/>
    <mergeCell ref="E4:F4"/>
    <mergeCell ref="E5:F5"/>
    <mergeCell ref="E6:F6"/>
    <mergeCell ref="G7:K7"/>
    <mergeCell ref="C17:K18"/>
    <mergeCell ref="E15:F15"/>
    <mergeCell ref="A11:D11"/>
    <mergeCell ref="C10:K10"/>
    <mergeCell ref="E11:K11"/>
    <mergeCell ref="E16:F16"/>
    <mergeCell ref="A15:B15"/>
    <mergeCell ref="E14:F14"/>
    <mergeCell ref="C9:K9"/>
    <mergeCell ref="E19:F19"/>
    <mergeCell ref="A17:B18"/>
    <mergeCell ref="A19:B19"/>
    <mergeCell ref="B75:E75"/>
    <mergeCell ref="B76:E76"/>
    <mergeCell ref="A52:K52"/>
    <mergeCell ref="B60:E60"/>
    <mergeCell ref="B65:E65"/>
    <mergeCell ref="A24:K24"/>
    <mergeCell ref="B25:E25"/>
    <mergeCell ref="B87:E87"/>
    <mergeCell ref="B49:E49"/>
    <mergeCell ref="B67:E67"/>
    <mergeCell ref="B83:E83"/>
    <mergeCell ref="B84:E84"/>
    <mergeCell ref="D21:K21"/>
    <mergeCell ref="B31:E31"/>
    <mergeCell ref="A26:K26"/>
    <mergeCell ref="B78:E78"/>
    <mergeCell ref="B34:E34"/>
    <mergeCell ref="B57:E57"/>
    <mergeCell ref="B46:E46"/>
    <mergeCell ref="A74:K74"/>
    <mergeCell ref="B71:E71"/>
    <mergeCell ref="A27:K27"/>
    <mergeCell ref="D20:K20"/>
    <mergeCell ref="D22:K22"/>
    <mergeCell ref="B28:E28"/>
    <mergeCell ref="B55:E55"/>
    <mergeCell ref="B37:E37"/>
    <mergeCell ref="B45:E45"/>
    <mergeCell ref="A50:K50"/>
    <mergeCell ref="B81:E81"/>
    <mergeCell ref="B47:E47"/>
    <mergeCell ref="A93:K93"/>
    <mergeCell ref="B35:E35"/>
    <mergeCell ref="B80:E80"/>
    <mergeCell ref="B64:E64"/>
    <mergeCell ref="B77:E77"/>
    <mergeCell ref="B54:E54"/>
    <mergeCell ref="B86:E86"/>
    <mergeCell ref="B91:E91"/>
    <mergeCell ref="B125:E125"/>
    <mergeCell ref="B102:E102"/>
    <mergeCell ref="B110:E110"/>
    <mergeCell ref="B111:E111"/>
    <mergeCell ref="B112:E112"/>
    <mergeCell ref="B115:E115"/>
    <mergeCell ref="B120:E120"/>
    <mergeCell ref="B48:E48"/>
    <mergeCell ref="B53:E53"/>
    <mergeCell ref="B70:E70"/>
    <mergeCell ref="B73:E73"/>
    <mergeCell ref="B79:E79"/>
    <mergeCell ref="B113:E113"/>
    <mergeCell ref="B89:E89"/>
    <mergeCell ref="B90:E90"/>
    <mergeCell ref="A92:K92"/>
    <mergeCell ref="B72:E72"/>
    <mergeCell ref="G4:K4"/>
    <mergeCell ref="G3:K3"/>
    <mergeCell ref="B33:E33"/>
    <mergeCell ref="A44:K44"/>
    <mergeCell ref="B56:E56"/>
    <mergeCell ref="A39:K39"/>
    <mergeCell ref="B40:E40"/>
    <mergeCell ref="B43:E43"/>
    <mergeCell ref="A36:K36"/>
    <mergeCell ref="B38:E38"/>
    <mergeCell ref="B147:E147"/>
    <mergeCell ref="B153:E153"/>
    <mergeCell ref="B156:E156"/>
    <mergeCell ref="G2:K2"/>
    <mergeCell ref="B116:E116"/>
    <mergeCell ref="A114:K114"/>
    <mergeCell ref="B85:E85"/>
    <mergeCell ref="A107:K107"/>
    <mergeCell ref="G5:K5"/>
    <mergeCell ref="B104:E104"/>
    <mergeCell ref="A99:K99"/>
    <mergeCell ref="B100:E100"/>
    <mergeCell ref="B82:E82"/>
    <mergeCell ref="B145:E145"/>
    <mergeCell ref="B94:E94"/>
    <mergeCell ref="B140:E140"/>
    <mergeCell ref="B131:E131"/>
    <mergeCell ref="B126:E126"/>
    <mergeCell ref="B128:E128"/>
    <mergeCell ref="B119:E119"/>
    <mergeCell ref="B69:E69"/>
    <mergeCell ref="B122:E122"/>
    <mergeCell ref="A189:J189"/>
    <mergeCell ref="B172:E172"/>
    <mergeCell ref="A187:I187"/>
    <mergeCell ref="A192:J192"/>
    <mergeCell ref="B137:E137"/>
    <mergeCell ref="B146:E146"/>
    <mergeCell ref="B159:E159"/>
    <mergeCell ref="B138:E138"/>
    <mergeCell ref="A193:J193"/>
    <mergeCell ref="B166:E166"/>
    <mergeCell ref="B123:E123"/>
    <mergeCell ref="B161:E161"/>
    <mergeCell ref="A191:J191"/>
    <mergeCell ref="A152:K152"/>
    <mergeCell ref="B155:E155"/>
    <mergeCell ref="A188:L188"/>
    <mergeCell ref="B162:E162"/>
    <mergeCell ref="B149:E149"/>
    <mergeCell ref="B171:E171"/>
    <mergeCell ref="B168:E168"/>
    <mergeCell ref="G179:J179"/>
    <mergeCell ref="B175:E175"/>
    <mergeCell ref="B165:E165"/>
    <mergeCell ref="B150:E150"/>
    <mergeCell ref="B154:E154"/>
    <mergeCell ref="B157:E157"/>
    <mergeCell ref="B158:E158"/>
    <mergeCell ref="A121:K121"/>
    <mergeCell ref="B108:E108"/>
    <mergeCell ref="A185:I185"/>
    <mergeCell ref="B173:E173"/>
    <mergeCell ref="B142:E142"/>
    <mergeCell ref="B118:E118"/>
    <mergeCell ref="B169:E169"/>
    <mergeCell ref="B170:E170"/>
    <mergeCell ref="B148:E148"/>
    <mergeCell ref="B151:E151"/>
    <mergeCell ref="B144:E144"/>
    <mergeCell ref="B66:E66"/>
    <mergeCell ref="B109:E109"/>
    <mergeCell ref="B139:E139"/>
    <mergeCell ref="B105:E105"/>
    <mergeCell ref="A134:K134"/>
    <mergeCell ref="B135:E135"/>
    <mergeCell ref="B101:E101"/>
    <mergeCell ref="B136:E136"/>
    <mergeCell ref="B117:E117"/>
    <mergeCell ref="A184:L184"/>
    <mergeCell ref="A183:L183"/>
    <mergeCell ref="A23:B23"/>
    <mergeCell ref="H23:K23"/>
    <mergeCell ref="B160:E160"/>
    <mergeCell ref="B42:E42"/>
    <mergeCell ref="B58:E58"/>
    <mergeCell ref="B59:E59"/>
    <mergeCell ref="B88:E88"/>
    <mergeCell ref="B51:E51"/>
    <mergeCell ref="B32:E32"/>
    <mergeCell ref="B163:E163"/>
    <mergeCell ref="B164:E164"/>
    <mergeCell ref="B167:E167"/>
    <mergeCell ref="B97:E97"/>
    <mergeCell ref="B176:E176"/>
    <mergeCell ref="B68:E68"/>
    <mergeCell ref="B127:E127"/>
    <mergeCell ref="B141:E141"/>
    <mergeCell ref="B143:E143"/>
  </mergeCells>
  <hyperlinks>
    <hyperlink ref="G6" r:id="rId1" display="www.chipguanheng.com"/>
  </hyperlinks>
  <printOptions/>
  <pageMargins left="0.7" right="0.7" top="0.75" bottom="0.6" header="0.3" footer="0.121875"/>
  <pageSetup horizontalDpi="600" verticalDpi="600" orientation="portrait" scale="90" r:id="rId3"/>
  <headerFooter>
    <oddHeader>&amp;C&amp;"-,Bold"&amp;25 ORDER FORM  
</oddHeader>
  </headerFooter>
  <rowBreaks count="4" manualBreakCount="4">
    <brk id="38" max="255" man="1"/>
    <brk id="73" max="255" man="1"/>
    <brk id="113" max="255" man="1"/>
    <brk id="151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Chip Guan Heng</dc:creator>
  <cp:keywords/>
  <dc:description/>
  <cp:lastModifiedBy>Chip Guan Heng</cp:lastModifiedBy>
  <cp:lastPrinted>2019-11-09T06:13:04Z</cp:lastPrinted>
  <dcterms:created xsi:type="dcterms:W3CDTF">2013-06-03T04:08:25Z</dcterms:created>
  <dcterms:modified xsi:type="dcterms:W3CDTF">2020-08-01T04:40:23Z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